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undars\Documents\"/>
    </mc:Choice>
  </mc:AlternateContent>
  <bookViews>
    <workbookView xWindow="0" yWindow="0" windowWidth="20490" windowHeight="7530" tabRatio="963" activeTab="1"/>
  </bookViews>
  <sheets>
    <sheet name="KOPT" sheetId="153" r:id="rId1"/>
    <sheet name="KOPS" sheetId="150" r:id="rId2"/>
    <sheet name="K1 Baltezera" sheetId="149" r:id="rId3"/>
    <sheet name="K1S Baltezera" sheetId="154" r:id="rId4"/>
    <sheet name="ELT Baltezera" sheetId="155" r:id="rId5"/>
  </sheets>
  <definedNames>
    <definedName name="_xlnm.Print_Area" localSheetId="4">'ELT Baltezera'!$A$1:$O$53</definedName>
    <definedName name="_xlnm.Print_Area" localSheetId="2">'K1 Baltezera'!$A$1:$O$51</definedName>
    <definedName name="_xlnm.Print_Area" localSheetId="3">'K1S Baltezera'!$A$1:$O$41</definedName>
    <definedName name="_xlnm.Print_Area" localSheetId="1">KOPS!$A$1:$H$27</definedName>
    <definedName name="_xlnm.Print_Area" localSheetId="0">KOPT!$A$1:$D$22</definedName>
    <definedName name="_xlnm.Print_Titles" localSheetId="4">'ELT Baltezera'!$8:$10</definedName>
    <definedName name="_xlnm.Print_Titles" localSheetId="2">'K1 Baltezera'!$8:$10</definedName>
    <definedName name="_xlnm.Print_Titles" localSheetId="3">'K1S Baltezera'!$8:$10</definedName>
    <definedName name="_xlnm.Print_Titles" localSheetId="1">KOPS!$9:$12</definedName>
    <definedName name="_xlnm.Print_Titles" localSheetId="0">KOPT!$8:$11</definedName>
  </definedNames>
  <calcPr calcId="162913"/>
</workbook>
</file>

<file path=xl/calcChain.xml><?xml version="1.0" encoding="utf-8"?>
<calcChain xmlns="http://schemas.openxmlformats.org/spreadsheetml/2006/main">
  <c r="M50" i="155" l="1"/>
  <c r="F15" i="150" s="1"/>
  <c r="K50" i="155"/>
  <c r="H15" i="150" s="1"/>
  <c r="N50" i="155" l="1"/>
  <c r="G15" i="150" s="1"/>
  <c r="L50" i="155"/>
  <c r="E15" i="150" s="1"/>
  <c r="O50" i="155" l="1"/>
  <c r="O6" i="155" l="1"/>
  <c r="D15" i="150"/>
  <c r="D33" i="149"/>
  <c r="D30" i="149"/>
  <c r="D25" i="149"/>
  <c r="K48" i="149" l="1"/>
  <c r="H13" i="150" s="1"/>
  <c r="O48" i="149" l="1"/>
  <c r="D13" i="150" s="1"/>
  <c r="N48" i="149"/>
  <c r="G13" i="150" s="1"/>
  <c r="M48" i="149"/>
  <c r="F13" i="150" s="1"/>
  <c r="L48" i="149"/>
  <c r="E13" i="150" s="1"/>
  <c r="M38" i="154" l="1"/>
  <c r="F14" i="150" s="1"/>
  <c r="F17" i="150" s="1"/>
  <c r="K38" i="154"/>
  <c r="H14" i="150" s="1"/>
  <c r="H17" i="150" s="1"/>
  <c r="N38" i="154"/>
  <c r="G14" i="150" s="1"/>
  <c r="G17" i="150" s="1"/>
  <c r="O38" i="154" l="1"/>
  <c r="L38" i="154"/>
  <c r="E14" i="150" s="1"/>
  <c r="E17" i="150" s="1"/>
  <c r="D7" i="150"/>
  <c r="O6" i="154" l="1"/>
  <c r="D14" i="150"/>
  <c r="D17" i="150" s="1"/>
  <c r="O6" i="149"/>
  <c r="D20" i="150" l="1"/>
  <c r="D18" i="150"/>
  <c r="D21" i="150" l="1"/>
  <c r="D12" i="153" s="1"/>
  <c r="D14" i="153" s="1"/>
  <c r="D15" i="153" s="1"/>
  <c r="D6" i="150" l="1"/>
</calcChain>
</file>

<file path=xl/sharedStrings.xml><?xml version="1.0" encoding="utf-8"?>
<sst xmlns="http://schemas.openxmlformats.org/spreadsheetml/2006/main" count="415" uniqueCount="205">
  <si>
    <t>KOPĀ</t>
  </si>
  <si>
    <t>Būves nosaukums:</t>
  </si>
  <si>
    <t>Objekta nosaukums:</t>
  </si>
  <si>
    <t>Objekta adrese:</t>
  </si>
  <si>
    <t>Pasūtījuma Nr.</t>
  </si>
  <si>
    <t>Nr.p.k.</t>
  </si>
  <si>
    <t>Mērvienība</t>
  </si>
  <si>
    <t>Daudzums</t>
  </si>
  <si>
    <t>Vienības izmaksas</t>
  </si>
  <si>
    <t>Laika norma (c/h)</t>
  </si>
  <si>
    <t>Darbietilpība (c/h)</t>
  </si>
  <si>
    <t>Kopā uz visu apjomu</t>
  </si>
  <si>
    <t>Kopējā darbietilpība, c/st</t>
  </si>
  <si>
    <t>Kods, tāmes Nr.</t>
  </si>
  <si>
    <t>Tai skaitā</t>
  </si>
  <si>
    <t>Kopā</t>
  </si>
  <si>
    <t>PAVISAM KOPĀ</t>
  </si>
  <si>
    <t>Būves adrese:</t>
  </si>
  <si>
    <t>Objekta Nr.</t>
  </si>
  <si>
    <t>Objekta nosaukums</t>
  </si>
  <si>
    <t>t.sk. darba aizsardzībai</t>
  </si>
  <si>
    <t>PVN 21%</t>
  </si>
  <si>
    <r>
      <t>Objekta izmaksas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 xml:space="preserve">) </t>
    </r>
  </si>
  <si>
    <r>
      <t xml:space="preserve">Par kopējo summu, </t>
    </r>
    <r>
      <rPr>
        <i/>
        <sz val="11"/>
        <rFont val="Arial"/>
        <family val="2"/>
        <charset val="186"/>
      </rPr>
      <t>euro</t>
    </r>
  </si>
  <si>
    <r>
      <t>Tāmes izmaksas (</t>
    </r>
    <r>
      <rPr>
        <i/>
        <sz val="10"/>
        <rFont val="Arial"/>
        <family val="2"/>
        <charset val="186"/>
      </rPr>
      <t>euro)</t>
    </r>
  </si>
  <si>
    <r>
      <t>Darba alga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>)</t>
    </r>
  </si>
  <si>
    <r>
      <t>Mehānismi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>)</t>
    </r>
  </si>
  <si>
    <r>
      <t>Tāmes tiešās izmaksas</t>
    </r>
    <r>
      <rPr>
        <i/>
        <sz val="11"/>
        <rFont val="Arial"/>
        <family val="2"/>
        <charset val="186"/>
      </rPr>
      <t xml:space="preserve"> euro</t>
    </r>
    <r>
      <rPr>
        <sz val="11"/>
        <rFont val="Arial"/>
        <family val="2"/>
      </rPr>
      <t xml:space="preserve"> bez PVN</t>
    </r>
  </si>
  <si>
    <t>Darba samaksas likme (euro/h)</t>
  </si>
  <si>
    <t>Darba alga (euro)</t>
  </si>
  <si>
    <t>Mehānismi (euro)</t>
  </si>
  <si>
    <t>Kopā (euro)</t>
  </si>
  <si>
    <t>Summa (euro)</t>
  </si>
  <si>
    <t>BŪVNIECĪBAS KOPTĀME</t>
  </si>
  <si>
    <t>Būvizstrādājumi  (euro)</t>
  </si>
  <si>
    <r>
      <t>Būvizstrādājumi 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 xml:space="preserve">) </t>
    </r>
  </si>
  <si>
    <t>Būvdarbu nosaukums</t>
  </si>
  <si>
    <t>Būvdarbu veids vai konstruktīvā elementa nosaukums</t>
  </si>
  <si>
    <t>Tiešās izmaksas kopā, t. sk. darba devēja sociālais nodoklis (24,09%)</t>
  </si>
  <si>
    <t>GARKALNES NOVADA BUKULTOS UN ĀDAŽU NOVADA BALTEZERĀ</t>
  </si>
  <si>
    <t xml:space="preserve">SADZĪVES KANALIZĀCIJAS TĪKLU PAPLAŠINĀŠANA GARKALNES NOVADA BUKULTOS </t>
  </si>
  <si>
    <t>UN ĀDAŽU NOVADA BALTEZERĀ</t>
  </si>
  <si>
    <t xml:space="preserve">Tāme sastādīta 2018.gada tirgus cenās, pamatojoties uz UKT daļas rasējumiem. </t>
  </si>
  <si>
    <t xml:space="preserve">Zemes darbi projektēto ŪKT tīklu darbu zonā </t>
  </si>
  <si>
    <t>m</t>
  </si>
  <si>
    <t>Esošā asfaltbetona seguma noņemšana, tai skaitā asfaltbetona sānu malu izzāģēšana taisnā līnijā</t>
  </si>
  <si>
    <r>
      <t>m</t>
    </r>
    <r>
      <rPr>
        <vertAlign val="superscript"/>
        <sz val="10"/>
        <rFont val="Arial"/>
        <family val="2"/>
        <charset val="186"/>
      </rPr>
      <t>2</t>
    </r>
  </si>
  <si>
    <t>Asfalta seguma atjaunošana, paredzot vertikālā savienojuma apstrādi ar atbilstošu bitumena mastiku</t>
  </si>
  <si>
    <t>Minerālmateriālu maisījuma (grants/šķembu) seguma noņemšana un atjaunošana</t>
  </si>
  <si>
    <t>Zāliena seguma noņemšana un atjaunošana, tai skaitā melnzeme un izlīdzināšana (hvid=10cm) slānī</t>
  </si>
  <si>
    <t xml:space="preserve">Tranšejas sienu nostiprināšana ar metāla vairogiem (divpusēji) pie dziļuma, kas lielāks par 2,0 m. *norādīts tekošais tranšejas garums, pieņemot, ka sienas nostiprinātas abās būvgrāvja pusēs </t>
  </si>
  <si>
    <t>Smilts pamatnes ierīkošana zem sadzīves kanalizācijas cauruļvadiem, h=15 cm</t>
  </si>
  <si>
    <r>
      <t>m</t>
    </r>
    <r>
      <rPr>
        <vertAlign val="superscript"/>
        <sz val="10"/>
        <rFont val="Arial"/>
        <family val="2"/>
        <charset val="186"/>
      </rPr>
      <t>3</t>
    </r>
  </si>
  <si>
    <t>Gruntsūdens līmeņa pazemināšana</t>
  </si>
  <si>
    <t xml:space="preserve">Sadzīves kanalizācijas montāžas darbi </t>
  </si>
  <si>
    <t>PP gludsienu kanalizācijas caurules ar uzmavām un blīvi OD200; H=1,0 - 1,5m,  ieguldes klase SN8 montāža un ar to saistītie darbi</t>
  </si>
  <si>
    <t>PP gludsienu kanalizācijas caurules ar uzmavām un blīvi OD200; H=1,5 - 2,0m,  ieguldes klase SN8 montāža un ar to saistītie darbi</t>
  </si>
  <si>
    <t>PP skataka DN560, H=&lt;1,50m, komplektā ar betona gredzenu, 40tn ķeta lūku un vāku noslēdzamu ar viras stiprinājumu, pamatni īpašumu pievienojumiem, montāža</t>
  </si>
  <si>
    <t>kpl.</t>
  </si>
  <si>
    <t>PP skataka DN560, H=1,50-2,00m, komplektā ar betona gredzenu, 40tn ķeta lūku un vāku noslēdzamu ar viras stiprinājumu, pamatni īpašumu pievienojumiem, montāža</t>
  </si>
  <si>
    <t>PP skataka DN560, H=2,00-2,50m, komplektā ar betona gredzenu, 40tn ķeta lūku un vāku noslēdzamu ar viras stiprinājumu, pamatni īpašumu pievienojumiem, montāža</t>
  </si>
  <si>
    <t>Māju pieslēgumu pievienojumu vietu precizēšana pirms būvdarbu uzsākšanas un pievadu PP OD160, H=1,2 - 2,0m izbūve, CCTV inspekcija</t>
  </si>
  <si>
    <t xml:space="preserve">PP OD160 caurules gala aizbāžņa montāža </t>
  </si>
  <si>
    <t>gb.</t>
  </si>
  <si>
    <t>Signāla stabiņa montāža</t>
  </si>
  <si>
    <t>Pieslēgums projektējamai sūkņu stacijai</t>
  </si>
  <si>
    <t>vietas</t>
  </si>
  <si>
    <t>CCTV inspekcija</t>
  </si>
  <si>
    <t>Pašteces kanalizācijas trases nospraušana</t>
  </si>
  <si>
    <t>Aku vāku apbetonēšana</t>
  </si>
  <si>
    <t>Esošo koku zāģēšana, sakņu izrakšanu un utilizācija</t>
  </si>
  <si>
    <t>Šķērsojumi ar esošajām inženierkomunikācijām, atšurfēšana, nepārsniedzot 3m dziļumu, minimālā platība 1m², maksimālais garums 5m</t>
  </si>
  <si>
    <t>skaits</t>
  </si>
  <si>
    <t xml:space="preserve">Esošo elektrokabeļu un sakaru kabeļu aizsardzība to šķērsojumu vietās ar projektēto sadzīves kanalizāciju, ievietojot tos saliekamajās aizsargčaulās AROT OD110, L=3m  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</si>
  <si>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</si>
  <si>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</si>
  <si>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</si>
  <si>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</si>
  <si>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</si>
  <si>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</si>
  <si>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</si>
  <si>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</si>
  <si>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1.9</t>
  </si>
  <si>
    <t xml:space="preserve"> 2.1</t>
  </si>
  <si>
    <t xml:space="preserve"> 2.2</t>
  </si>
  <si>
    <t xml:space="preserve"> 2.3</t>
  </si>
  <si>
    <t xml:space="preserve"> 2.4</t>
  </si>
  <si>
    <t xml:space="preserve"> 2.5</t>
  </si>
  <si>
    <t xml:space="preserve"> 2.6</t>
  </si>
  <si>
    <t xml:space="preserve"> 2.7</t>
  </si>
  <si>
    <t xml:space="preserve"> 2.8</t>
  </si>
  <si>
    <t xml:space="preserve"> 2.9</t>
  </si>
  <si>
    <t xml:space="preserve"> 2.10</t>
  </si>
  <si>
    <t xml:space="preserve"> 2.11</t>
  </si>
  <si>
    <t xml:space="preserve"> 2.12</t>
  </si>
  <si>
    <t xml:space="preserve"> 2.13</t>
  </si>
  <si>
    <t xml:space="preserve"> 2.14</t>
  </si>
  <si>
    <t xml:space="preserve"> 2.15</t>
  </si>
  <si>
    <t xml:space="preserve"> 2.16</t>
  </si>
  <si>
    <t xml:space="preserve"> 2.17</t>
  </si>
  <si>
    <t>Spiedvada izbūve ar beztranšejas metodi, Hvid=2,00 m</t>
  </si>
  <si>
    <t>Darba bedru rakšanas darbi</t>
  </si>
  <si>
    <t>Darba bedru nostiprināšana ar divpusējiem vairogiem pie dziļuma, kas lielāks par 2,00m</t>
  </si>
  <si>
    <t>Smilts pamatnes ierīkošana zem spiedkanalizācijas cauruļvadiem, h=15 cm</t>
  </si>
  <si>
    <t>Spiedkanalizācijas cauruļvadu smilšu apbērums, h=20cm</t>
  </si>
  <si>
    <t xml:space="preserve">Spiedkanalizācijas montāžas darbi </t>
  </si>
  <si>
    <t>Hidrauliskā pārbaude un dezinfekcija</t>
  </si>
  <si>
    <t>Spiedkanalizācijas trases nospraušana</t>
  </si>
  <si>
    <t>Betona balsti un atbalsta bloki 0,1m³, montāža</t>
  </si>
  <si>
    <t>Tranšejas rakšana un aizbēršana sadzīves kanalizācijas tīklu montāžai (ieskaitot grunts nomaiņu*) Hvid=2,50 m, Bvid=1,00 m</t>
  </si>
  <si>
    <t>Bruģa seguma noņemšana un atjaunošana (vienādai vai augstākai sākotnējai bruģa markai un stāvoklim)</t>
  </si>
  <si>
    <t>Sadzīves kanalizācijas cauruļvadu smilšu apbērums, h=20cm</t>
  </si>
  <si>
    <t>PP gludsienu kanalizācijas caurules ar uzmavām un blīvi OD200; H=2,0 - 2,5m,  ieguldes klase SN8 montāža un ar to saistītie darbi</t>
  </si>
  <si>
    <t>PP gludsienu kanalizācijas caurules ar uzmavām un blīvi OD200; H=2,5 - 3,0m,  ieguldes klase SN8 montāža un ar to saistītie darbi</t>
  </si>
  <si>
    <t>PP gludsienu kanalizācijas caurules ar uzmavām un blīvi OD200; H=3,0 - 3,5m,  ieguldes klase SN8 montāža un ar to saistītie darbi</t>
  </si>
  <si>
    <t>PP skataka DN560, H=2,50-3,00m, komplektā ar betona gredzenu, 40tn ķeta lūku un vāku noslēdzamu ar viras stiprinājumu, pamatni īpašumu pievienojumiem, montāža</t>
  </si>
  <si>
    <t>Dzelzsbetona grodu aka komplektā ar dzelzsbetona pārsedzi, 40tn ķeta lūku un vāku noslēdzamu ar viras stiprinājumu, DN1000 mm, H=2,5 - 3,0m, (akas paredzēt no saliekamajiem dzelzbetona grodiem, atbilstoši LVS EN 1917), montāža</t>
  </si>
  <si>
    <t>Dzelzsbetona grodu aka komplektā ar dzelzsbetona pārsedzi, 40tn ķeta lūku un vāku noslēdzamu ar viras stiprinājumu, DN1000 mm, H=3,0 - 3,5m, (akas paredzēt no saliekamajiem dzelzbetona grodiem, atbilstoši LVS EN 1917), montāža</t>
  </si>
  <si>
    <t>Pieslēgums esošajai sadzīves kanalizācijai</t>
  </si>
  <si>
    <t xml:space="preserve"> 1.10</t>
  </si>
  <si>
    <t xml:space="preserve"> 2.18</t>
  </si>
  <si>
    <t xml:space="preserve"> 2.19</t>
  </si>
  <si>
    <t xml:space="preserve"> 2.20</t>
  </si>
  <si>
    <t xml:space="preserve"> 2.21</t>
  </si>
  <si>
    <t xml:space="preserve"> 2.22</t>
  </si>
  <si>
    <t xml:space="preserve"> 2.23</t>
  </si>
  <si>
    <t>Caurule SDR17 PE100 - RC OD110  PN10; H÷2.0m; montāža ar beztranšejas metodi un ar to saistītie darbi</t>
  </si>
  <si>
    <r>
      <t>Līkums PE OD110 caurulei 45</t>
    </r>
    <r>
      <rPr>
        <vertAlign val="superscript"/>
        <sz val="10"/>
        <rFont val="Arial"/>
        <family val="2"/>
      </rPr>
      <t>0</t>
    </r>
    <r>
      <rPr>
        <sz val="10"/>
        <rFont val="Arial"/>
        <family val="2"/>
        <charset val="186"/>
      </rPr>
      <t xml:space="preserve">, montāža </t>
    </r>
  </si>
  <si>
    <r>
      <t>Līkums PE OD110 caurulei 90</t>
    </r>
    <r>
      <rPr>
        <vertAlign val="superscript"/>
        <sz val="10"/>
        <rFont val="Arial"/>
        <family val="2"/>
      </rPr>
      <t>0</t>
    </r>
    <r>
      <rPr>
        <sz val="10"/>
        <rFont val="Arial"/>
        <family val="2"/>
        <charset val="186"/>
      </rPr>
      <t xml:space="preserve">, montāža </t>
    </r>
  </si>
  <si>
    <r>
      <t>Atloku līkums 90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  <charset val="186"/>
      </rPr>
      <t xml:space="preserve"> DN100, montāža </t>
    </r>
  </si>
  <si>
    <t xml:space="preserve">Enkurojošs atloku adapteris DN100, montāža </t>
  </si>
  <si>
    <t xml:space="preserve">Aizsargčaula caurulei OD110, montāža </t>
  </si>
  <si>
    <t>kompl</t>
  </si>
  <si>
    <t xml:space="preserve">SADZĪVES KANALIZĀCIJAS TĪKLU PAPLAŠINĀŠANA GARKALNES </t>
  </si>
  <si>
    <t>NOVADA BUKULTOS UN ĀDAŽU NOVADA BALTEZERĀ</t>
  </si>
  <si>
    <t>2.RAJONS</t>
  </si>
  <si>
    <t>SADZĪVES KANALIZĀCIJA K1 BALTEZERA IELĀ</t>
  </si>
  <si>
    <t>SPIEDKANALIZĀCIJA K1S BALTEZERA IELĀ</t>
  </si>
  <si>
    <t xml:space="preserve"> 2-1</t>
  </si>
  <si>
    <t xml:space="preserve"> 2-2</t>
  </si>
  <si>
    <t>Baltezera iela (K1 no Ba-K1-1 līdz Ba-K1-52)</t>
  </si>
  <si>
    <t>PP OD200 caurules gala aizbāznis</t>
  </si>
  <si>
    <t>Baltezera iela (K1S no Ba-K1S-1 līdz Ba-K1S-27)</t>
  </si>
  <si>
    <r>
      <t>Līkums PE OD110 caurulei 15</t>
    </r>
    <r>
      <rPr>
        <vertAlign val="superscript"/>
        <sz val="10"/>
        <rFont val="Arial"/>
        <family val="2"/>
      </rPr>
      <t>0</t>
    </r>
    <r>
      <rPr>
        <sz val="10"/>
        <rFont val="Arial"/>
        <family val="2"/>
        <charset val="186"/>
      </rPr>
      <t xml:space="preserve">, montāža </t>
    </r>
  </si>
  <si>
    <r>
      <t>Līkums PE OD110 caurulei 30</t>
    </r>
    <r>
      <rPr>
        <vertAlign val="superscript"/>
        <sz val="10"/>
        <rFont val="Arial"/>
        <family val="2"/>
      </rPr>
      <t>0</t>
    </r>
    <r>
      <rPr>
        <sz val="10"/>
        <rFont val="Arial"/>
        <family val="2"/>
        <charset val="186"/>
      </rPr>
      <t xml:space="preserve">, montāža </t>
    </r>
  </si>
  <si>
    <t xml:space="preserve">Tērauda plāksne 400x400x8 mm, montāža </t>
  </si>
  <si>
    <t xml:space="preserve">Siltumizolācijas čaula, b=5 cm (putu polistirols) OD110 caurulei, montāža </t>
  </si>
  <si>
    <t xml:space="preserve">Rūpnieciski izgatavota dubultsienu (HDPE) sūkņu stacija D1500, H4000, komplektācijā ar sūkņiem (1darba + 1rezerves) Q=18 m3/h, H=17.0m, nerūsējoša tērauda AISI 304 iekšējo apsaisti (saskaņā ar sūkņu stacijas rasējumu), montāža </t>
  </si>
  <si>
    <t xml:space="preserve"> 2-3</t>
  </si>
  <si>
    <t>ELEKTROAPGĀDE KSS LĪBIEŠU IELĀ</t>
  </si>
  <si>
    <t xml:space="preserve">Tāme sastādīta 2018.gada tirgus cenās, pamatojoties uz ELT daļas rasējumiem. </t>
  </si>
  <si>
    <t>ST daļa. 0.4kV KL izbūve</t>
  </si>
  <si>
    <t>Darbu izmaksas</t>
  </si>
  <si>
    <t>Tranšeja - bedre ZS uzmavām</t>
  </si>
  <si>
    <t>gab.</t>
  </si>
  <si>
    <t>Tranšejas rakšana un aizbēršana viena līdz divu kabeļu (caurules) guldīšanai 0.7m dziļumā ar rokām</t>
  </si>
  <si>
    <t>Kabeļu aizsargcaurules d=līdz 160 mm montāža (sadalnē)</t>
  </si>
  <si>
    <t>Ekspluatācijā esoša kabeļa pārcelšana (bez sprieguma)</t>
  </si>
  <si>
    <t>Teritorijas labiekārtošana</t>
  </si>
  <si>
    <t>m2</t>
  </si>
  <si>
    <t>ZS kabeļa no 50 līdz 150 mm2 ieguldīšana gatavā tranšejā</t>
  </si>
  <si>
    <t>ZS plastmasas izolācijas kabeļa no 50 līdz 150 mm2  gala apdare</t>
  </si>
  <si>
    <t xml:space="preserve">ZS plastmasas izolācijas kabeļa no 50 līdz 150 mm2 savienošanas uzmavas montāža </t>
  </si>
  <si>
    <t>Kabeļu sadalnes ar kabeļu komutācijas + individuālas sekciju montāža (piem., KKMV+USMV tipa)</t>
  </si>
  <si>
    <t>Drošinātāju uzstādīšana</t>
  </si>
  <si>
    <t>gab</t>
  </si>
  <si>
    <t>Automātslēdža montāža sadalnē</t>
  </si>
  <si>
    <t xml:space="preserve"> 1.11</t>
  </si>
  <si>
    <t>Vertikālā zemētāja dziļumā  līdz 5 m montāža</t>
  </si>
  <si>
    <t xml:space="preserve"> 1.12</t>
  </si>
  <si>
    <t>Materiālu izmaksas</t>
  </si>
  <si>
    <t>Kabelis 1kV, četrdzīslu 4x150 Al</t>
  </si>
  <si>
    <r>
      <t>Āderuzgalis 1x16mm</t>
    </r>
    <r>
      <rPr>
        <vertAlign val="superscript"/>
        <sz val="10"/>
        <rFont val="Arial"/>
        <family val="2"/>
      </rPr>
      <t>2</t>
    </r>
  </si>
  <si>
    <t xml:space="preserve">Kabeļa gala apdare  EPKT 0047  </t>
  </si>
  <si>
    <t>Kabeļu kurpe, presējama (16mm2 zemējuma vadu pievienošanai PEN kopnei KKMV sadalnē</t>
  </si>
  <si>
    <t>Plastmasas caurule d75mm, lokana, 2.saspiešans klase (lietotāja pēcuzskaites kabeļa ievilkšanai sadalnē)</t>
  </si>
  <si>
    <t>Plastmasas caurule d110mm, lokana, 2.saspiešans klase (esošā ST un pojektējamā ST kabeļa ievilkšanai sadalnē)</t>
  </si>
  <si>
    <t>kompl.</t>
  </si>
  <si>
    <t>Kabeļu savienošanas uzmava LJSM-4x/095-240 Al/Cu 0.6/1kV ar savienošanas čaulām</t>
  </si>
  <si>
    <t>3</t>
  </si>
  <si>
    <t>Kabeļa brīdinājuma lenta, platums 125mm</t>
  </si>
  <si>
    <t>Cinkots tērauda elektrods; Ø16mm; L=1.5m, ar iespēju pagarināt</t>
  </si>
  <si>
    <t xml:space="preserve">Zemējuma spaile </t>
  </si>
  <si>
    <t>Elektroda uzgalis</t>
  </si>
  <si>
    <r>
      <t>Cu vads 1x16mm</t>
    </r>
    <r>
      <rPr>
        <vertAlign val="superscript"/>
        <sz val="10"/>
        <rFont val="Arial"/>
        <family val="2"/>
        <charset val="186"/>
      </rPr>
      <t>2</t>
    </r>
    <r>
      <rPr>
        <sz val="10"/>
        <rFont val="Arial"/>
        <family val="2"/>
        <charset val="186"/>
      </rPr>
      <t xml:space="preserve"> (dzelteni-zaļš, lokans)</t>
    </r>
  </si>
  <si>
    <t>Automātslēdzis 3f, C20A</t>
  </si>
  <si>
    <t>Drošinātājs NH-00, 50A</t>
  </si>
  <si>
    <t>Kabeļu komutācijas sadalne ar uzskaites moduli KKMV-2+USMV-1/63</t>
  </si>
  <si>
    <t>Pamatne PKMV-2</t>
  </si>
  <si>
    <t>Keramzīts (frakcija 4-10mm)</t>
  </si>
  <si>
    <t>litri</t>
  </si>
  <si>
    <t xml:space="preserve">Profilcilindra slēdzene ar ST PR atslēgām </t>
  </si>
  <si>
    <t>Cauruļu hermetizējošās putas</t>
  </si>
  <si>
    <t>Citi darbi</t>
  </si>
  <si>
    <t>EPL digitālā uzmērīšana</t>
  </si>
  <si>
    <t>Rakšanas atļaujas saņemšana</t>
  </si>
  <si>
    <t>objekts</t>
  </si>
  <si>
    <t xml:space="preserve"> 3.1</t>
  </si>
  <si>
    <t xml:space="preserve"> 3.2</t>
  </si>
  <si>
    <t>Tāme sastādīta: 2018.gada februārī</t>
  </si>
  <si>
    <t xml:space="preserve">   </t>
  </si>
  <si>
    <t xml:space="preserve"> </t>
  </si>
  <si>
    <t xml:space="preserve">                           </t>
  </si>
  <si>
    <t>Virsizdevumi ...%</t>
  </si>
  <si>
    <t>Peļņa ...%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</si>
</sst>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  <charset val="186"/>
    </font>
    <font>
      <b/>
      <sz val="10"/>
      <name val="Arial"/>
      <family val="2"/>
      <charset val="186"/>
    </font>
    <font>
      <i/>
      <sz val="11"/>
      <name val="Arial"/>
      <family val="2"/>
      <charset val="186"/>
    </font>
    <font>
      <sz val="10"/>
      <name val="Arial"/>
      <family val="2"/>
      <charset val="186"/>
    </font>
    <font>
      <b/>
      <i/>
      <sz val="9"/>
      <name val="Arial"/>
      <family val="2"/>
      <charset val="186"/>
    </font>
    <font>
      <sz val="9"/>
      <name val="Arial"/>
      <family val="2"/>
      <charset val="186"/>
    </font>
    <font>
      <b/>
      <u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10"/>
      <name val="Arial"/>
      <family val="2"/>
      <charset val="204"/>
    </font>
    <font>
      <vertAlign val="superscript"/>
      <sz val="10"/>
      <name val="Arial"/>
      <family val="2"/>
    </font>
    <font>
      <i/>
      <sz val="11"/>
      <color rgb="FF7F7F7F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Helv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2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0"/>
    <xf numFmtId="0" fontId="21" fillId="0" borderId="0"/>
  </cellStyleXfs>
  <cellXfs count="211">
    <xf numFmtId="0" fontId="0" fillId="0" borderId="0" xfId="0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2" fontId="3" fillId="0" borderId="0" xfId="0" applyNumberFormat="1" applyFont="1" applyAlignment="1">
      <alignment vertical="top"/>
    </xf>
    <xf numFmtId="0" fontId="3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2" fontId="3" fillId="0" borderId="1" xfId="0" applyNumberFormat="1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left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2" fontId="3" fillId="0" borderId="0" xfId="0" applyNumberFormat="1" applyFont="1" applyAlignment="1">
      <alignment horizontal="right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right" vertical="top" wrapText="1"/>
    </xf>
    <xf numFmtId="0" fontId="5" fillId="0" borderId="11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vertical="top"/>
    </xf>
    <xf numFmtId="2" fontId="3" fillId="0" borderId="14" xfId="0" applyNumberFormat="1" applyFont="1" applyBorder="1" applyAlignment="1">
      <alignment vertical="top"/>
    </xf>
    <xf numFmtId="2" fontId="3" fillId="0" borderId="13" xfId="0" applyNumberFormat="1" applyFont="1" applyBorder="1" applyAlignment="1">
      <alignment vertical="top"/>
    </xf>
    <xf numFmtId="0" fontId="3" fillId="0" borderId="13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/>
    </xf>
    <xf numFmtId="2" fontId="3" fillId="0" borderId="7" xfId="0" applyNumberFormat="1" applyFont="1" applyBorder="1" applyAlignment="1">
      <alignment vertical="top"/>
    </xf>
    <xf numFmtId="0" fontId="3" fillId="0" borderId="13" xfId="0" applyFont="1" applyBorder="1"/>
    <xf numFmtId="0" fontId="5" fillId="0" borderId="0" xfId="0" applyFont="1"/>
    <xf numFmtId="0" fontId="5" fillId="0" borderId="11" xfId="0" applyFont="1" applyBorder="1" applyAlignment="1">
      <alignment vertical="top"/>
    </xf>
    <xf numFmtId="2" fontId="5" fillId="0" borderId="11" xfId="0" applyNumberFormat="1" applyFont="1" applyBorder="1" applyAlignment="1">
      <alignment vertical="top"/>
    </xf>
    <xf numFmtId="2" fontId="5" fillId="0" borderId="16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vertical="top"/>
    </xf>
    <xf numFmtId="2" fontId="5" fillId="0" borderId="1" xfId="0" applyNumberFormat="1" applyFont="1" applyBorder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2" fontId="3" fillId="2" borderId="0" xfId="0" applyNumberFormat="1" applyFont="1" applyFill="1" applyAlignment="1">
      <alignment vertical="top"/>
    </xf>
    <xf numFmtId="0" fontId="3" fillId="2" borderId="0" xfId="0" applyFont="1" applyFill="1"/>
    <xf numFmtId="17" fontId="5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vertical="top" wrapText="1"/>
    </xf>
    <xf numFmtId="2" fontId="4" fillId="2" borderId="0" xfId="0" applyNumberFormat="1" applyFont="1" applyFill="1" applyAlignment="1">
      <alignment horizontal="right" vertical="top"/>
    </xf>
    <xf numFmtId="2" fontId="3" fillId="0" borderId="5" xfId="0" applyNumberFormat="1" applyFont="1" applyBorder="1" applyAlignment="1">
      <alignment vertical="center"/>
    </xf>
    <xf numFmtId="2" fontId="5" fillId="0" borderId="11" xfId="0" applyNumberFormat="1" applyFont="1" applyBorder="1"/>
    <xf numFmtId="2" fontId="5" fillId="0" borderId="0" xfId="0" applyNumberFormat="1" applyFont="1" applyBorder="1" applyAlignment="1">
      <alignment vertical="top"/>
    </xf>
    <xf numFmtId="2" fontId="5" fillId="0" borderId="0" xfId="0" applyNumberFormat="1" applyFont="1" applyBorder="1"/>
    <xf numFmtId="2" fontId="7" fillId="0" borderId="0" xfId="0" applyNumberFormat="1" applyFont="1" applyAlignment="1">
      <alignment vertical="top"/>
    </xf>
    <xf numFmtId="0" fontId="3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/>
    </xf>
    <xf numFmtId="17" fontId="5" fillId="0" borderId="0" xfId="0" applyNumberFormat="1" applyFont="1" applyFill="1" applyAlignment="1">
      <alignment horizontal="left" vertical="top"/>
    </xf>
    <xf numFmtId="0" fontId="5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5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top"/>
    </xf>
    <xf numFmtId="2" fontId="3" fillId="0" borderId="0" xfId="0" applyNumberFormat="1" applyFont="1" applyFill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right" vertical="top" wrapText="1"/>
    </xf>
    <xf numFmtId="4" fontId="3" fillId="0" borderId="0" xfId="0" applyNumberFormat="1" applyFont="1"/>
    <xf numFmtId="4" fontId="3" fillId="0" borderId="11" xfId="0" applyNumberFormat="1" applyFont="1" applyBorder="1" applyAlignment="1">
      <alignment horizontal="right" vertical="top" wrapText="1"/>
    </xf>
    <xf numFmtId="4" fontId="3" fillId="0" borderId="16" xfId="0" applyNumberFormat="1" applyFont="1" applyBorder="1" applyAlignment="1">
      <alignment horizontal="right" vertical="top"/>
    </xf>
    <xf numFmtId="4" fontId="3" fillId="0" borderId="11" xfId="0" applyNumberFormat="1" applyFont="1" applyBorder="1" applyAlignment="1">
      <alignment horizontal="right" vertical="top"/>
    </xf>
    <xf numFmtId="4" fontId="3" fillId="0" borderId="1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 wrapText="1"/>
    </xf>
    <xf numFmtId="4" fontId="3" fillId="0" borderId="0" xfId="0" applyNumberFormat="1" applyFont="1" applyAlignment="1">
      <alignment horizontal="center" vertical="top"/>
    </xf>
    <xf numFmtId="4" fontId="3" fillId="0" borderId="0" xfId="0" applyNumberFormat="1" applyFont="1" applyAlignment="1">
      <alignment vertical="top"/>
    </xf>
    <xf numFmtId="4" fontId="3" fillId="0" borderId="6" xfId="0" applyNumberFormat="1" applyFont="1" applyBorder="1" applyAlignment="1">
      <alignment vertical="top" wrapText="1"/>
    </xf>
    <xf numFmtId="4" fontId="3" fillId="0" borderId="9" xfId="0" applyNumberFormat="1" applyFont="1" applyBorder="1" applyAlignment="1">
      <alignment vertical="top" wrapText="1"/>
    </xf>
    <xf numFmtId="4" fontId="3" fillId="0" borderId="17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0" fillId="0" borderId="13" xfId="0" applyFont="1" applyBorder="1" applyAlignment="1">
      <alignment horizontal="right" vertical="top" wrapText="1"/>
    </xf>
    <xf numFmtId="4" fontId="10" fillId="0" borderId="1" xfId="0" applyNumberFormat="1" applyFont="1" applyBorder="1" applyAlignment="1">
      <alignment horizontal="right" vertical="top" wrapText="1"/>
    </xf>
    <xf numFmtId="4" fontId="10" fillId="0" borderId="1" xfId="0" applyNumberFormat="1" applyFont="1" applyBorder="1" applyAlignment="1">
      <alignment horizontal="right" vertical="top"/>
    </xf>
    <xf numFmtId="4" fontId="10" fillId="0" borderId="1" xfId="0" applyNumberFormat="1" applyFont="1" applyBorder="1" applyAlignment="1">
      <alignment vertical="top"/>
    </xf>
    <xf numFmtId="4" fontId="10" fillId="0" borderId="0" xfId="0" applyNumberFormat="1" applyFont="1"/>
    <xf numFmtId="0" fontId="10" fillId="0" borderId="0" xfId="0" applyFont="1"/>
    <xf numFmtId="4" fontId="10" fillId="0" borderId="1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6" xfId="0" applyFont="1" applyBorder="1" applyAlignment="1">
      <alignment horizontal="right" vertical="center"/>
    </xf>
    <xf numFmtId="2" fontId="3" fillId="0" borderId="6" xfId="0" applyNumberFormat="1" applyFont="1" applyBorder="1" applyAlignment="1">
      <alignment vertical="center"/>
    </xf>
    <xf numFmtId="2" fontId="0" fillId="0" borderId="6" xfId="0" applyNumberFormat="1" applyFont="1" applyFill="1" applyBorder="1" applyAlignment="1">
      <alignment vertical="center"/>
    </xf>
    <xf numFmtId="2" fontId="12" fillId="0" borderId="6" xfId="0" applyNumberFormat="1" applyFont="1" applyBorder="1" applyAlignment="1">
      <alignment vertical="center"/>
    </xf>
    <xf numFmtId="2" fontId="0" fillId="0" borderId="6" xfId="0" applyNumberFormat="1" applyFont="1" applyBorder="1" applyAlignment="1">
      <alignment vertical="center"/>
    </xf>
    <xf numFmtId="2" fontId="3" fillId="0" borderId="7" xfId="0" applyNumberFormat="1" applyFont="1" applyBorder="1" applyAlignment="1">
      <alignment vertical="center"/>
    </xf>
    <xf numFmtId="2" fontId="13" fillId="2" borderId="0" xfId="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right" vertical="center"/>
    </xf>
    <xf numFmtId="2" fontId="10" fillId="0" borderId="5" xfId="0" applyNumberFormat="1" applyFont="1" applyBorder="1" applyAlignment="1">
      <alignment vertical="center"/>
    </xf>
    <xf numFmtId="2" fontId="10" fillId="0" borderId="6" xfId="0" applyNumberFormat="1" applyFont="1" applyBorder="1" applyAlignment="1">
      <alignment vertical="center"/>
    </xf>
    <xf numFmtId="2" fontId="10" fillId="0" borderId="6" xfId="0" applyNumberFormat="1" applyFont="1" applyFill="1" applyBorder="1" applyAlignment="1">
      <alignment vertical="center"/>
    </xf>
    <xf numFmtId="2" fontId="10" fillId="0" borderId="7" xfId="0" applyNumberFormat="1" applyFont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6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center" vertical="top"/>
    </xf>
    <xf numFmtId="0" fontId="5" fillId="0" borderId="18" xfId="0" applyFont="1" applyBorder="1" applyAlignment="1">
      <alignment horizontal="right" vertical="top" wrapText="1"/>
    </xf>
    <xf numFmtId="0" fontId="5" fillId="0" borderId="21" xfId="0" applyFont="1" applyBorder="1" applyAlignment="1">
      <alignment vertical="top" wrapText="1"/>
    </xf>
    <xf numFmtId="0" fontId="5" fillId="0" borderId="21" xfId="0" applyFont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/>
    </xf>
    <xf numFmtId="0" fontId="12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 wrapText="1"/>
    </xf>
    <xf numFmtId="164" fontId="12" fillId="0" borderId="6" xfId="0" applyNumberFormat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2" fontId="17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left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2" fillId="0" borderId="6" xfId="0" applyFont="1" applyFill="1" applyBorder="1" applyAlignment="1">
      <alignment wrapText="1"/>
    </xf>
    <xf numFmtId="1" fontId="0" fillId="0" borderId="6" xfId="0" applyNumberForma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left" vertical="center" wrapText="1"/>
    </xf>
    <xf numFmtId="0" fontId="12" fillId="0" borderId="6" xfId="2" applyFont="1" applyFill="1" applyBorder="1" applyAlignment="1">
      <alignment horizontal="left" vertical="center" wrapText="1"/>
    </xf>
    <xf numFmtId="0" fontId="12" fillId="0" borderId="6" xfId="2" applyFont="1" applyFill="1" applyBorder="1" applyAlignment="1">
      <alignment horizontal="center" vertical="center" wrapText="1"/>
    </xf>
    <xf numFmtId="1" fontId="1" fillId="0" borderId="6" xfId="2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2" fontId="12" fillId="0" borderId="6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2" fontId="3" fillId="0" borderId="5" xfId="0" applyNumberFormat="1" applyFont="1" applyFill="1" applyBorder="1" applyAlignment="1">
      <alignment vertical="center"/>
    </xf>
    <xf numFmtId="2" fontId="3" fillId="0" borderId="7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2" fontId="3" fillId="0" borderId="7" xfId="0" applyNumberFormat="1" applyFont="1" applyBorder="1" applyAlignment="1">
      <alignment horizontal="right" vertical="center"/>
    </xf>
    <xf numFmtId="0" fontId="3" fillId="0" borderId="0" xfId="0" applyFont="1" applyFill="1"/>
    <xf numFmtId="2" fontId="12" fillId="0" borderId="6" xfId="0" applyNumberFormat="1" applyFont="1" applyFill="1" applyBorder="1" applyAlignment="1">
      <alignment horizontal="right" vertical="center"/>
    </xf>
    <xf numFmtId="2" fontId="3" fillId="0" borderId="6" xfId="0" applyNumberFormat="1" applyFont="1" applyFill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vertical="center"/>
    </xf>
    <xf numFmtId="49" fontId="10" fillId="0" borderId="6" xfId="4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horizontal="right" vertical="center"/>
    </xf>
    <xf numFmtId="2" fontId="12" fillId="0" borderId="6" xfId="0" applyNumberFormat="1" applyFont="1" applyFill="1" applyBorder="1" applyAlignment="1">
      <alignment vertical="center"/>
    </xf>
    <xf numFmtId="0" fontId="0" fillId="0" borderId="6" xfId="4" applyNumberFormat="1" applyFont="1" applyFill="1" applyBorder="1" applyAlignment="1">
      <alignment horizontal="left" vertical="center"/>
    </xf>
    <xf numFmtId="0" fontId="0" fillId="0" borderId="6" xfId="4" applyNumberFormat="1" applyFont="1" applyFill="1" applyBorder="1" applyAlignment="1">
      <alignment horizontal="center" vertical="center"/>
    </xf>
    <xf numFmtId="0" fontId="0" fillId="0" borderId="6" xfId="4" applyNumberFormat="1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5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49" fontId="12" fillId="0" borderId="6" xfId="3" applyNumberFormat="1" applyFont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6" xfId="4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right" vertical="center"/>
    </xf>
    <xf numFmtId="2" fontId="10" fillId="0" borderId="7" xfId="0" applyNumberFormat="1" applyFont="1" applyFill="1" applyBorder="1" applyAlignment="1">
      <alignment vertical="center"/>
    </xf>
    <xf numFmtId="2" fontId="10" fillId="0" borderId="5" xfId="0" applyNumberFormat="1" applyFont="1" applyFill="1" applyBorder="1" applyAlignment="1">
      <alignment vertical="center"/>
    </xf>
    <xf numFmtId="0" fontId="10" fillId="0" borderId="0" xfId="0" applyFont="1" applyFill="1"/>
    <xf numFmtId="0" fontId="3" fillId="0" borderId="6" xfId="0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left" vertical="center"/>
    </xf>
    <xf numFmtId="0" fontId="0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12" fillId="0" borderId="6" xfId="0" applyNumberFormat="1" applyFont="1" applyFill="1" applyBorder="1" applyAlignment="1">
      <alignment horizontal="left" vertical="center" wrapText="1"/>
    </xf>
    <xf numFmtId="49" fontId="0" fillId="0" borderId="6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left" vertical="center"/>
    </xf>
    <xf numFmtId="49" fontId="10" fillId="0" borderId="6" xfId="0" applyNumberFormat="1" applyFont="1" applyFill="1" applyBorder="1" applyAlignment="1">
      <alignment horizontal="left"/>
    </xf>
    <xf numFmtId="0" fontId="3" fillId="0" borderId="24" xfId="0" applyFont="1" applyFill="1" applyBorder="1" applyAlignment="1">
      <alignment horizontal="right" vertical="center"/>
    </xf>
    <xf numFmtId="49" fontId="0" fillId="0" borderId="6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textRotation="90"/>
    </xf>
    <xf numFmtId="0" fontId="3" fillId="0" borderId="18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18" xfId="0" applyFont="1" applyFill="1" applyBorder="1" applyAlignment="1">
      <alignment horizontal="center" vertical="center" textRotation="90"/>
    </xf>
    <xf numFmtId="2" fontId="3" fillId="0" borderId="2" xfId="0" applyNumberFormat="1" applyFont="1" applyBorder="1" applyAlignment="1">
      <alignment horizontal="center" vertical="center" textRotation="90" wrapText="1"/>
    </xf>
    <xf numFmtId="2" fontId="3" fillId="0" borderId="18" xfId="0" applyNumberFormat="1" applyFont="1" applyBorder="1" applyAlignment="1">
      <alignment horizontal="center" vertical="center" textRotation="90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</cellXfs>
  <cellStyles count="6">
    <cellStyle name="Explanatory Text" xfId="3" builtinId="53"/>
    <cellStyle name="Normal" xfId="0" builtinId="0"/>
    <cellStyle name="Normal 2" xfId="1"/>
    <cellStyle name="Normal 3" xfId="2"/>
    <cellStyle name="Normal_Sheet1" xfId="4"/>
    <cellStyle name="Style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28575</xdr:rowOff>
    </xdr:from>
    <xdr:to>
      <xdr:col>15</xdr:col>
      <xdr:colOff>0</xdr:colOff>
      <xdr:row>6</xdr:row>
      <xdr:rowOff>38100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>
          <a:spLocks noChangeArrowheads="1"/>
        </xdr:cNvSpPr>
      </xdr:nvSpPr>
      <xdr:spPr bwMode="auto">
        <a:xfrm>
          <a:off x="8210550" y="7715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28575</xdr:rowOff>
    </xdr:from>
    <xdr:to>
      <xdr:col>15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799435F-7377-4AA7-BDAA-9025A2D87444}"/>
            </a:ext>
          </a:extLst>
        </xdr:cNvPr>
        <xdr:cNvSpPr>
          <a:spLocks noChangeArrowheads="1"/>
        </xdr:cNvSpPr>
      </xdr:nvSpPr>
      <xdr:spPr bwMode="auto">
        <a:xfrm>
          <a:off x="8972550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28575</xdr:rowOff>
    </xdr:from>
    <xdr:to>
      <xdr:col>15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0FDA206-93AE-4673-A2CC-6461764538A9}"/>
            </a:ext>
          </a:extLst>
        </xdr:cNvPr>
        <xdr:cNvSpPr>
          <a:spLocks noChangeArrowheads="1"/>
        </xdr:cNvSpPr>
      </xdr:nvSpPr>
      <xdr:spPr bwMode="auto">
        <a:xfrm>
          <a:off x="8829675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J12" sqref="J12"/>
    </sheetView>
  </sheetViews>
  <sheetFormatPr defaultRowHeight="12.75" x14ac:dyDescent="0.2"/>
  <cols>
    <col min="1" max="1" width="4.140625" style="3" customWidth="1"/>
    <col min="2" max="2" width="14.85546875" style="3" customWidth="1"/>
    <col min="3" max="3" width="47.42578125" style="1" customWidth="1"/>
    <col min="4" max="4" width="18" style="2" customWidth="1"/>
    <col min="5" max="16384" width="9.140625" style="6"/>
  </cols>
  <sheetData>
    <row r="1" spans="1:8" x14ac:dyDescent="0.2">
      <c r="A1" s="193" t="s">
        <v>33</v>
      </c>
      <c r="B1" s="193"/>
      <c r="C1" s="193"/>
      <c r="D1" s="193"/>
    </row>
    <row r="2" spans="1:8" x14ac:dyDescent="0.2">
      <c r="C2" s="59"/>
    </row>
    <row r="3" spans="1:8" ht="15" x14ac:dyDescent="0.2">
      <c r="A3" s="10" t="s">
        <v>1</v>
      </c>
      <c r="B3" s="10"/>
      <c r="C3" s="60" t="s">
        <v>133</v>
      </c>
    </row>
    <row r="4" spans="1:8" ht="15" x14ac:dyDescent="0.2">
      <c r="A4" s="10"/>
      <c r="B4" s="10"/>
      <c r="C4" s="60" t="s">
        <v>134</v>
      </c>
    </row>
    <row r="5" spans="1:8" ht="15" x14ac:dyDescent="0.2">
      <c r="A5" s="10" t="s">
        <v>17</v>
      </c>
      <c r="B5" s="10"/>
      <c r="C5" s="60" t="s">
        <v>39</v>
      </c>
    </row>
    <row r="6" spans="1:8" ht="14.25" x14ac:dyDescent="0.2">
      <c r="A6" s="10" t="s">
        <v>4</v>
      </c>
      <c r="B6" s="10"/>
      <c r="C6" s="61"/>
    </row>
    <row r="7" spans="1:8" ht="14.25" x14ac:dyDescent="0.2">
      <c r="A7" s="10" t="s">
        <v>199</v>
      </c>
      <c r="B7" s="10"/>
      <c r="C7" s="59"/>
    </row>
    <row r="9" spans="1:8" ht="20.25" customHeight="1" x14ac:dyDescent="0.2">
      <c r="A9" s="194" t="s">
        <v>5</v>
      </c>
      <c r="B9" s="200" t="s">
        <v>18</v>
      </c>
      <c r="C9" s="198" t="s">
        <v>19</v>
      </c>
      <c r="D9" s="196" t="s">
        <v>22</v>
      </c>
      <c r="E9" s="9"/>
    </row>
    <row r="10" spans="1:8" ht="56.25" customHeight="1" x14ac:dyDescent="0.2">
      <c r="A10" s="195"/>
      <c r="B10" s="201"/>
      <c r="C10" s="199"/>
      <c r="D10" s="197"/>
    </row>
    <row r="11" spans="1:8" x14ac:dyDescent="0.2">
      <c r="A11" s="11"/>
      <c r="B11" s="11"/>
      <c r="C11" s="12"/>
      <c r="D11" s="13"/>
    </row>
    <row r="12" spans="1:8" x14ac:dyDescent="0.2">
      <c r="A12" s="15">
        <v>1</v>
      </c>
      <c r="B12" s="17">
        <v>2</v>
      </c>
      <c r="C12" s="69" t="s">
        <v>135</v>
      </c>
      <c r="D12" s="79">
        <f>KOPS!D21</f>
        <v>0</v>
      </c>
      <c r="E12" s="71"/>
      <c r="F12" s="71"/>
      <c r="G12" s="71"/>
      <c r="H12" s="71"/>
    </row>
    <row r="13" spans="1:8" x14ac:dyDescent="0.2">
      <c r="A13" s="18"/>
      <c r="B13" s="19"/>
      <c r="C13" s="20"/>
      <c r="D13" s="80"/>
      <c r="E13" s="71"/>
      <c r="F13" s="71"/>
      <c r="G13" s="71"/>
      <c r="H13" s="71"/>
    </row>
    <row r="14" spans="1:8" x14ac:dyDescent="0.2">
      <c r="A14" s="44"/>
      <c r="B14" s="44"/>
      <c r="C14" s="21" t="s">
        <v>0</v>
      </c>
      <c r="D14" s="90">
        <f>SUM(D12:D13)</f>
        <v>0</v>
      </c>
      <c r="E14" s="71"/>
      <c r="F14" s="71"/>
      <c r="G14" s="71"/>
      <c r="H14" s="71"/>
    </row>
    <row r="15" spans="1:8" x14ac:dyDescent="0.2">
      <c r="A15" s="44"/>
      <c r="B15" s="44"/>
      <c r="C15" s="22" t="s">
        <v>21</v>
      </c>
      <c r="D15" s="81">
        <f>D14*21%</f>
        <v>0</v>
      </c>
      <c r="E15" s="71"/>
      <c r="F15" s="71"/>
      <c r="G15" s="71"/>
      <c r="H15" s="71"/>
    </row>
    <row r="16" spans="1:8" x14ac:dyDescent="0.2">
      <c r="A16" s="44"/>
      <c r="B16" s="44"/>
      <c r="C16" s="62"/>
      <c r="D16" s="63"/>
    </row>
    <row r="19" spans="2:4" x14ac:dyDescent="0.2">
      <c r="B19" s="43" t="s">
        <v>200</v>
      </c>
      <c r="D19" s="43"/>
    </row>
    <row r="20" spans="2:4" x14ac:dyDescent="0.2">
      <c r="B20" s="43"/>
      <c r="D20" s="43"/>
    </row>
    <row r="21" spans="2:4" x14ac:dyDescent="0.2">
      <c r="B21" s="43"/>
      <c r="D21" s="2" t="s">
        <v>201</v>
      </c>
    </row>
  </sheetData>
  <mergeCells count="5">
    <mergeCell ref="A1:D1"/>
    <mergeCell ref="A9:A10"/>
    <mergeCell ref="D9:D10"/>
    <mergeCell ref="C9:C10"/>
    <mergeCell ref="B9:B10"/>
  </mergeCells>
  <phoneticPr fontId="2" type="noConversion"/>
  <pageMargins left="0.75" right="0.75" top="1.72" bottom="1" header="0.5" footer="0.5"/>
  <pageSetup paperSize="9" orientation="portrait" horizontalDpi="4294967292" verticalDpi="360" r:id="rId1"/>
  <headerFooter alignWithMargins="0">
    <oddHeader xml:space="preserve">&amp;RAPSTIPRINU
_______________________
&amp;8(Pasūtītāja paraksts un tā atšifrējums)
Z.V.
________.gada____._____________
</oddHeader>
    <oddFooter>&amp;C&amp;8&amp;P&amp;R&amp;8&amp;D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7"/>
  <sheetViews>
    <sheetView tabSelected="1" topLeftCell="A10" workbookViewId="0">
      <selection activeCell="C20" sqref="C20"/>
    </sheetView>
  </sheetViews>
  <sheetFormatPr defaultRowHeight="12.75" x14ac:dyDescent="0.2"/>
  <cols>
    <col min="1" max="1" width="4.140625" style="3" customWidth="1"/>
    <col min="2" max="2" width="10" style="3" customWidth="1"/>
    <col min="3" max="3" width="28.5703125" style="1" customWidth="1"/>
    <col min="4" max="4" width="17.7109375" style="2" customWidth="1"/>
    <col min="5" max="5" width="17.7109375" style="3" customWidth="1"/>
    <col min="6" max="6" width="17.7109375" style="4" customWidth="1"/>
    <col min="7" max="8" width="17.7109375" style="5" customWidth="1"/>
    <col min="9" max="16384" width="9.140625" style="6"/>
  </cols>
  <sheetData>
    <row r="1" spans="1:10" ht="14.25" x14ac:dyDescent="0.2">
      <c r="A1" s="10" t="s">
        <v>1</v>
      </c>
      <c r="B1" s="10"/>
      <c r="D1" s="66" t="s">
        <v>135</v>
      </c>
    </row>
    <row r="2" spans="1:10" ht="15" x14ac:dyDescent="0.2">
      <c r="A2" s="10" t="s">
        <v>2</v>
      </c>
      <c r="B2" s="10"/>
      <c r="D2" s="60" t="s">
        <v>40</v>
      </c>
    </row>
    <row r="3" spans="1:10" ht="15" x14ac:dyDescent="0.2">
      <c r="A3" s="10"/>
      <c r="B3" s="10"/>
      <c r="D3" s="60" t="s">
        <v>41</v>
      </c>
    </row>
    <row r="4" spans="1:10" ht="15" x14ac:dyDescent="0.2">
      <c r="A4" s="10" t="s">
        <v>3</v>
      </c>
      <c r="B4" s="10"/>
      <c r="D4" s="60" t="s">
        <v>39</v>
      </c>
    </row>
    <row r="5" spans="1:10" ht="14.25" x14ac:dyDescent="0.2">
      <c r="A5" s="10" t="s">
        <v>4</v>
      </c>
      <c r="B5" s="10"/>
      <c r="D5" s="61"/>
      <c r="G5" s="58"/>
    </row>
    <row r="6" spans="1:10" ht="14.25" x14ac:dyDescent="0.2">
      <c r="A6" s="10" t="s">
        <v>23</v>
      </c>
      <c r="B6" s="10"/>
      <c r="D6" s="67">
        <f>D21</f>
        <v>0</v>
      </c>
    </row>
    <row r="7" spans="1:10" ht="14.25" x14ac:dyDescent="0.2">
      <c r="A7" s="10" t="s">
        <v>12</v>
      </c>
      <c r="B7" s="10"/>
      <c r="D7" s="67">
        <f>H17</f>
        <v>0</v>
      </c>
    </row>
    <row r="8" spans="1:10" ht="14.25" x14ac:dyDescent="0.2">
      <c r="A8" s="10" t="s">
        <v>202</v>
      </c>
      <c r="B8" s="10"/>
    </row>
    <row r="10" spans="1:10" ht="20.25" customHeight="1" x14ac:dyDescent="0.2">
      <c r="A10" s="194" t="s">
        <v>5</v>
      </c>
      <c r="B10" s="200" t="s">
        <v>13</v>
      </c>
      <c r="C10" s="198" t="s">
        <v>37</v>
      </c>
      <c r="D10" s="196" t="s">
        <v>24</v>
      </c>
      <c r="E10" s="204" t="s">
        <v>14</v>
      </c>
      <c r="F10" s="204"/>
      <c r="G10" s="204"/>
      <c r="H10" s="202" t="s">
        <v>10</v>
      </c>
      <c r="I10" s="9"/>
    </row>
    <row r="11" spans="1:10" ht="78.75" customHeight="1" x14ac:dyDescent="0.2">
      <c r="A11" s="195"/>
      <c r="B11" s="201"/>
      <c r="C11" s="199"/>
      <c r="D11" s="197"/>
      <c r="E11" s="82" t="s">
        <v>25</v>
      </c>
      <c r="F11" s="82" t="s">
        <v>35</v>
      </c>
      <c r="G11" s="82" t="s">
        <v>26</v>
      </c>
      <c r="H11" s="203"/>
    </row>
    <row r="12" spans="1:10" x14ac:dyDescent="0.2">
      <c r="A12" s="25"/>
      <c r="B12" s="24"/>
      <c r="C12" s="68"/>
      <c r="D12" s="27"/>
      <c r="E12" s="23"/>
      <c r="F12" s="28"/>
      <c r="G12" s="29"/>
      <c r="H12" s="30"/>
    </row>
    <row r="13" spans="1:10" s="99" customFormat="1" ht="25.5" x14ac:dyDescent="0.2">
      <c r="A13" s="91">
        <v>1</v>
      </c>
      <c r="B13" s="92" t="s">
        <v>138</v>
      </c>
      <c r="C13" s="93" t="s">
        <v>136</v>
      </c>
      <c r="D13" s="94">
        <f>'K1 Baltezera'!O48</f>
        <v>0</v>
      </c>
      <c r="E13" s="95">
        <f>'K1 Baltezera'!L48</f>
        <v>0</v>
      </c>
      <c r="F13" s="96">
        <f>'K1 Baltezera'!M48</f>
        <v>0</v>
      </c>
      <c r="G13" s="95">
        <f>'K1 Baltezera'!N48</f>
        <v>0</v>
      </c>
      <c r="H13" s="97">
        <f>'K1 Baltezera'!K48</f>
        <v>0</v>
      </c>
      <c r="I13" s="98"/>
      <c r="J13" s="98"/>
    </row>
    <row r="14" spans="1:10" s="99" customFormat="1" ht="25.5" x14ac:dyDescent="0.2">
      <c r="A14" s="91">
        <v>2</v>
      </c>
      <c r="B14" s="92" t="s">
        <v>139</v>
      </c>
      <c r="C14" s="93" t="s">
        <v>137</v>
      </c>
      <c r="D14" s="94">
        <f>'K1S Baltezera'!O38</f>
        <v>0</v>
      </c>
      <c r="E14" s="95">
        <f>'K1S Baltezera'!L38</f>
        <v>0</v>
      </c>
      <c r="F14" s="96">
        <f>'K1S Baltezera'!M38</f>
        <v>0</v>
      </c>
      <c r="G14" s="95">
        <f>'K1S Baltezera'!N38</f>
        <v>0</v>
      </c>
      <c r="H14" s="97">
        <f>'K1S Baltezera'!K38</f>
        <v>0</v>
      </c>
      <c r="I14" s="98"/>
      <c r="J14" s="98"/>
    </row>
    <row r="15" spans="1:10" s="99" customFormat="1" ht="25.5" x14ac:dyDescent="0.2">
      <c r="A15" s="157">
        <v>3</v>
      </c>
      <c r="B15" s="92" t="s">
        <v>148</v>
      </c>
      <c r="C15" s="93" t="s">
        <v>149</v>
      </c>
      <c r="D15" s="158">
        <f>'ELT Baltezera'!O50</f>
        <v>0</v>
      </c>
      <c r="E15" s="159">
        <f>'ELT Baltezera'!L50</f>
        <v>0</v>
      </c>
      <c r="F15" s="160">
        <f>'ELT Baltezera'!M50</f>
        <v>0</v>
      </c>
      <c r="G15" s="159">
        <f>'ELT Baltezera'!N50</f>
        <v>0</v>
      </c>
      <c r="H15" s="161">
        <f>'ELT Baltezera'!K50</f>
        <v>0</v>
      </c>
      <c r="I15" s="98"/>
      <c r="J15" s="98"/>
    </row>
    <row r="16" spans="1:10" x14ac:dyDescent="0.2">
      <c r="A16" s="18"/>
      <c r="B16" s="19"/>
      <c r="C16" s="26"/>
      <c r="D16" s="72"/>
      <c r="E16" s="73"/>
      <c r="F16" s="74"/>
      <c r="G16" s="73"/>
      <c r="H16" s="75"/>
      <c r="I16" s="71"/>
      <c r="J16" s="71"/>
    </row>
    <row r="17" spans="1:10" s="89" customFormat="1" x14ac:dyDescent="0.2">
      <c r="A17" s="83"/>
      <c r="B17" s="83"/>
      <c r="C17" s="84" t="s">
        <v>15</v>
      </c>
      <c r="D17" s="85">
        <f>SUM(D13:D16)</f>
        <v>0</v>
      </c>
      <c r="E17" s="86">
        <f>SUM(E13:E16)</f>
        <v>0</v>
      </c>
      <c r="F17" s="86">
        <f>SUM(F13:F16)</f>
        <v>0</v>
      </c>
      <c r="G17" s="86">
        <f>SUM(G13:G16)</f>
        <v>0</v>
      </c>
      <c r="H17" s="87">
        <f>SUM(H13:H16)</f>
        <v>0</v>
      </c>
      <c r="I17" s="88"/>
      <c r="J17" s="88"/>
    </row>
    <row r="18" spans="1:10" x14ac:dyDescent="0.2">
      <c r="C18" s="21" t="s">
        <v>203</v>
      </c>
      <c r="D18" s="76">
        <f>D17*10%</f>
        <v>0</v>
      </c>
      <c r="E18" s="77"/>
      <c r="F18" s="78"/>
      <c r="G18" s="78"/>
      <c r="H18" s="78"/>
      <c r="I18" s="71"/>
      <c r="J18" s="71"/>
    </row>
    <row r="19" spans="1:10" x14ac:dyDescent="0.2">
      <c r="C19" s="70" t="s">
        <v>20</v>
      </c>
      <c r="D19" s="76"/>
      <c r="E19" s="77"/>
      <c r="F19" s="78"/>
      <c r="G19" s="78"/>
      <c r="H19" s="78"/>
      <c r="I19" s="71"/>
      <c r="J19" s="71"/>
    </row>
    <row r="20" spans="1:10" x14ac:dyDescent="0.2">
      <c r="C20" s="21" t="s">
        <v>204</v>
      </c>
      <c r="D20" s="76">
        <f>D17*5%</f>
        <v>0</v>
      </c>
      <c r="E20" s="77"/>
      <c r="F20" s="78"/>
      <c r="G20" s="78"/>
      <c r="H20" s="78"/>
      <c r="I20" s="71"/>
      <c r="J20" s="71"/>
    </row>
    <row r="21" spans="1:10" x14ac:dyDescent="0.2">
      <c r="C21" s="22" t="s">
        <v>16</v>
      </c>
      <c r="D21" s="90">
        <f>SUM(D17:D20)</f>
        <v>0</v>
      </c>
      <c r="E21" s="77"/>
      <c r="F21" s="78"/>
      <c r="G21" s="78"/>
      <c r="H21" s="78"/>
      <c r="I21" s="71"/>
      <c r="J21" s="71"/>
    </row>
    <row r="24" spans="1:10" x14ac:dyDescent="0.2">
      <c r="C24" s="42"/>
      <c r="F24" s="43"/>
      <c r="G24" s="4"/>
    </row>
    <row r="25" spans="1:10" x14ac:dyDescent="0.2">
      <c r="F25" s="43"/>
      <c r="G25" s="4"/>
    </row>
    <row r="26" spans="1:10" x14ac:dyDescent="0.2">
      <c r="C26" s="42"/>
      <c r="F26" s="43"/>
      <c r="G26" s="4"/>
    </row>
    <row r="27" spans="1:10" x14ac:dyDescent="0.2">
      <c r="F27" s="43"/>
      <c r="G27" s="4"/>
    </row>
  </sheetData>
  <mergeCells count="6">
    <mergeCell ref="H10:H11"/>
    <mergeCell ref="E10:G10"/>
    <mergeCell ref="A10:A11"/>
    <mergeCell ref="D10:D11"/>
    <mergeCell ref="C10:C11"/>
    <mergeCell ref="B10:B11"/>
  </mergeCells>
  <phoneticPr fontId="2" type="noConversion"/>
  <pageMargins left="0.74803149606299213" right="0.74803149606299213" top="0.86614173228346458" bottom="0.98425196850393704" header="0.51181102362204722" footer="0.51181102362204722"/>
  <pageSetup paperSize="9" orientation="landscape" horizontalDpi="4294967292" verticalDpi="360" r:id="rId1"/>
  <headerFooter alignWithMargins="0">
    <oddHeader xml:space="preserve">&amp;C&amp;"Arial,Bold"&amp;12&amp;UKOPSAVILKUMA APRĒĶINS  Nr. 2&amp;"Arial,Regular"&amp;U
</oddHeader>
    <oddFooter>&amp;C&amp;8&amp;P&amp;R&amp;8&amp;D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zoomScaleNormal="100" workbookViewId="0">
      <selection activeCell="B53" sqref="B53"/>
    </sheetView>
  </sheetViews>
  <sheetFormatPr defaultRowHeight="12.75" x14ac:dyDescent="0.2"/>
  <cols>
    <col min="1" max="1" width="5.7109375" style="3" customWidth="1"/>
    <col min="2" max="2" width="37.42578125" style="1" customWidth="1"/>
    <col min="3" max="3" width="6" style="2" customWidth="1"/>
    <col min="4" max="4" width="7.85546875" style="3" customWidth="1"/>
    <col min="5" max="5" width="6.28515625" style="3" customWidth="1"/>
    <col min="6" max="6" width="5.5703125" style="4" customWidth="1"/>
    <col min="7" max="7" width="6.42578125" style="5" customWidth="1"/>
    <col min="8" max="8" width="8" style="5" customWidth="1"/>
    <col min="9" max="9" width="6.28515625" style="5" customWidth="1"/>
    <col min="10" max="10" width="7.7109375" style="5" customWidth="1"/>
    <col min="11" max="12" width="8.42578125" style="5" customWidth="1"/>
    <col min="13" max="13" width="9.28515625" style="5" customWidth="1"/>
    <col min="14" max="14" width="9.42578125" style="5" customWidth="1"/>
    <col min="15" max="15" width="9.42578125" style="6" customWidth="1"/>
    <col min="16" max="16384" width="9.140625" style="6"/>
  </cols>
  <sheetData>
    <row r="1" spans="1:16" ht="14.25" x14ac:dyDescent="0.2">
      <c r="A1" s="45" t="s">
        <v>1</v>
      </c>
      <c r="B1" s="46"/>
      <c r="C1" s="66" t="s">
        <v>135</v>
      </c>
      <c r="D1" s="47"/>
      <c r="E1" s="47"/>
      <c r="F1" s="48"/>
      <c r="G1" s="49"/>
      <c r="H1" s="49"/>
      <c r="I1" s="49"/>
      <c r="J1" s="49"/>
      <c r="K1" s="49"/>
      <c r="L1" s="49"/>
      <c r="M1" s="49"/>
      <c r="N1" s="49"/>
      <c r="O1" s="50"/>
    </row>
    <row r="2" spans="1:16" ht="15" x14ac:dyDescent="0.2">
      <c r="A2" s="45" t="s">
        <v>2</v>
      </c>
      <c r="B2" s="46"/>
      <c r="C2" s="60" t="s">
        <v>40</v>
      </c>
      <c r="D2" s="47"/>
      <c r="E2" s="47"/>
      <c r="F2" s="48"/>
      <c r="G2" s="49"/>
      <c r="H2" s="49"/>
      <c r="I2" s="49"/>
      <c r="J2" s="49"/>
      <c r="K2" s="49"/>
      <c r="L2" s="49"/>
      <c r="M2" s="49"/>
      <c r="N2" s="49"/>
      <c r="O2" s="50"/>
    </row>
    <row r="3" spans="1:16" ht="15" x14ac:dyDescent="0.2">
      <c r="A3" s="45"/>
      <c r="B3" s="46"/>
      <c r="C3" s="60" t="s">
        <v>41</v>
      </c>
      <c r="D3" s="47"/>
      <c r="E3" s="47"/>
      <c r="F3" s="48"/>
      <c r="G3" s="49"/>
      <c r="H3" s="49"/>
      <c r="I3" s="49"/>
      <c r="J3" s="49"/>
      <c r="K3" s="49"/>
      <c r="L3" s="49"/>
      <c r="M3" s="49"/>
      <c r="N3" s="49"/>
      <c r="O3" s="50"/>
    </row>
    <row r="4" spans="1:16" ht="15" x14ac:dyDescent="0.2">
      <c r="A4" s="45" t="s">
        <v>3</v>
      </c>
      <c r="B4" s="46"/>
      <c r="C4" s="60" t="s">
        <v>39</v>
      </c>
      <c r="D4" s="47"/>
      <c r="E4" s="47"/>
      <c r="F4" s="48"/>
      <c r="G4" s="49"/>
      <c r="H4" s="49"/>
      <c r="I4" s="49"/>
      <c r="J4" s="49"/>
      <c r="K4" s="49"/>
      <c r="L4" s="49"/>
      <c r="M4" s="49"/>
      <c r="N4" s="49"/>
      <c r="O4" s="50"/>
    </row>
    <row r="5" spans="1:16" ht="14.25" x14ac:dyDescent="0.2">
      <c r="A5" s="45" t="s">
        <v>4</v>
      </c>
      <c r="B5" s="46"/>
      <c r="C5" s="51"/>
      <c r="D5" s="47"/>
      <c r="E5" s="47"/>
      <c r="F5" s="48"/>
      <c r="G5" s="49"/>
      <c r="H5" s="49"/>
      <c r="I5" s="49"/>
      <c r="J5" s="49"/>
      <c r="K5" s="49"/>
      <c r="L5" s="49"/>
      <c r="M5" s="49"/>
      <c r="N5" s="49"/>
      <c r="O5" s="50"/>
    </row>
    <row r="6" spans="1:16" ht="14.25" x14ac:dyDescent="0.2">
      <c r="A6" s="45" t="s">
        <v>42</v>
      </c>
      <c r="B6" s="46"/>
      <c r="C6" s="52"/>
      <c r="D6" s="47"/>
      <c r="E6" s="47"/>
      <c r="F6" s="48"/>
      <c r="G6" s="49"/>
      <c r="H6" s="49"/>
      <c r="I6" s="49"/>
      <c r="J6" s="49"/>
      <c r="K6" s="49"/>
      <c r="L6" s="49"/>
      <c r="M6" s="49"/>
      <c r="N6" s="53" t="s">
        <v>27</v>
      </c>
      <c r="O6" s="106">
        <f>O48</f>
        <v>0</v>
      </c>
    </row>
    <row r="7" spans="1:16" ht="14.25" x14ac:dyDescent="0.2">
      <c r="A7" s="10" t="s">
        <v>199</v>
      </c>
      <c r="B7" s="46"/>
      <c r="C7" s="52"/>
      <c r="D7" s="47"/>
      <c r="E7" s="47"/>
      <c r="F7" s="48"/>
      <c r="G7" s="49"/>
      <c r="H7" s="49"/>
      <c r="I7" s="49"/>
      <c r="J7" s="49"/>
      <c r="K7" s="49"/>
      <c r="L7" s="49"/>
      <c r="M7" s="49"/>
      <c r="N7" s="49"/>
      <c r="O7" s="50"/>
    </row>
    <row r="8" spans="1:16" ht="20.25" customHeight="1" x14ac:dyDescent="0.2">
      <c r="A8" s="194" t="s">
        <v>5</v>
      </c>
      <c r="B8" s="209" t="s">
        <v>36</v>
      </c>
      <c r="C8" s="207" t="s">
        <v>6</v>
      </c>
      <c r="D8" s="194" t="s">
        <v>7</v>
      </c>
      <c r="E8" s="204" t="s">
        <v>8</v>
      </c>
      <c r="F8" s="204"/>
      <c r="G8" s="204"/>
      <c r="H8" s="204"/>
      <c r="I8" s="204"/>
      <c r="J8" s="206"/>
      <c r="K8" s="205" t="s">
        <v>11</v>
      </c>
      <c r="L8" s="204"/>
      <c r="M8" s="204"/>
      <c r="N8" s="204"/>
      <c r="O8" s="206"/>
      <c r="P8" s="9"/>
    </row>
    <row r="9" spans="1:16" ht="78.75" customHeight="1" x14ac:dyDescent="0.2">
      <c r="A9" s="195"/>
      <c r="B9" s="210"/>
      <c r="C9" s="208"/>
      <c r="D9" s="195"/>
      <c r="E9" s="7" t="s">
        <v>9</v>
      </c>
      <c r="F9" s="7" t="s">
        <v>28</v>
      </c>
      <c r="G9" s="8" t="s">
        <v>29</v>
      </c>
      <c r="H9" s="8" t="s">
        <v>34</v>
      </c>
      <c r="I9" s="8" t="s">
        <v>30</v>
      </c>
      <c r="J9" s="8" t="s">
        <v>31</v>
      </c>
      <c r="K9" s="8" t="s">
        <v>10</v>
      </c>
      <c r="L9" s="8" t="s">
        <v>29</v>
      </c>
      <c r="M9" s="8" t="s">
        <v>34</v>
      </c>
      <c r="N9" s="8" t="s">
        <v>30</v>
      </c>
      <c r="O9" s="8" t="s">
        <v>32</v>
      </c>
    </row>
    <row r="10" spans="1:16" x14ac:dyDescent="0.2">
      <c r="A10" s="16"/>
      <c r="B10" s="31"/>
      <c r="C10" s="32"/>
      <c r="D10" s="24"/>
      <c r="E10" s="33"/>
      <c r="F10" s="28"/>
      <c r="G10" s="30"/>
      <c r="H10" s="30"/>
      <c r="I10" s="34"/>
      <c r="J10" s="30"/>
      <c r="K10" s="34"/>
      <c r="L10" s="30"/>
      <c r="M10" s="34"/>
      <c r="N10" s="30"/>
      <c r="O10" s="35"/>
    </row>
    <row r="11" spans="1:16" s="112" customFormat="1" ht="25.5" x14ac:dyDescent="0.2">
      <c r="A11" s="126"/>
      <c r="B11" s="139" t="s">
        <v>140</v>
      </c>
      <c r="C11" s="140"/>
      <c r="D11" s="141"/>
      <c r="E11" s="107"/>
      <c r="F11" s="108"/>
      <c r="G11" s="109"/>
      <c r="H11" s="110"/>
      <c r="I11" s="109"/>
      <c r="J11" s="109"/>
      <c r="K11" s="111"/>
      <c r="L11" s="108"/>
      <c r="M11" s="108"/>
      <c r="N11" s="108"/>
      <c r="O11" s="108"/>
    </row>
    <row r="12" spans="1:16" s="65" customFormat="1" ht="25.5" x14ac:dyDescent="0.2">
      <c r="A12" s="126">
        <v>1</v>
      </c>
      <c r="B12" s="119" t="s">
        <v>43</v>
      </c>
      <c r="C12" s="128"/>
      <c r="D12" s="120"/>
      <c r="E12" s="100"/>
      <c r="F12" s="54"/>
      <c r="G12" s="101"/>
      <c r="H12" s="102"/>
      <c r="I12" s="103"/>
      <c r="J12" s="104"/>
      <c r="K12" s="105"/>
      <c r="L12" s="54"/>
      <c r="M12" s="54"/>
      <c r="N12" s="54"/>
      <c r="O12" s="54"/>
    </row>
    <row r="13" spans="1:16" s="65" customFormat="1" ht="51" x14ac:dyDescent="0.2">
      <c r="A13" s="118" t="s">
        <v>74</v>
      </c>
      <c r="B13" s="121" t="s">
        <v>109</v>
      </c>
      <c r="C13" s="122" t="s">
        <v>44</v>
      </c>
      <c r="D13" s="123">
        <v>1586.7</v>
      </c>
      <c r="E13" s="147"/>
      <c r="F13" s="101"/>
      <c r="G13" s="105"/>
      <c r="H13" s="54"/>
      <c r="I13" s="105"/>
      <c r="J13" s="54"/>
      <c r="K13" s="105"/>
      <c r="L13" s="54"/>
      <c r="M13" s="105"/>
      <c r="N13" s="54"/>
      <c r="O13" s="54"/>
    </row>
    <row r="14" spans="1:16" ht="38.25" x14ac:dyDescent="0.2">
      <c r="A14" s="118" t="s">
        <v>75</v>
      </c>
      <c r="B14" s="121" t="s">
        <v>45</v>
      </c>
      <c r="C14" s="122" t="s">
        <v>46</v>
      </c>
      <c r="D14" s="124">
        <v>1765</v>
      </c>
      <c r="E14" s="148"/>
      <c r="F14" s="149"/>
      <c r="G14" s="105"/>
      <c r="H14" s="149"/>
      <c r="I14" s="150"/>
      <c r="J14" s="54"/>
      <c r="K14" s="105"/>
      <c r="L14" s="54"/>
      <c r="M14" s="105"/>
      <c r="N14" s="54"/>
      <c r="O14" s="54"/>
    </row>
    <row r="15" spans="1:16" ht="38.25" x14ac:dyDescent="0.2">
      <c r="A15" s="118" t="s">
        <v>76</v>
      </c>
      <c r="B15" s="121" t="s">
        <v>47</v>
      </c>
      <c r="C15" s="122" t="s">
        <v>46</v>
      </c>
      <c r="D15" s="124">
        <v>1765</v>
      </c>
      <c r="E15" s="148"/>
      <c r="F15" s="149"/>
      <c r="G15" s="105"/>
      <c r="H15" s="149"/>
      <c r="I15" s="150"/>
      <c r="J15" s="54"/>
      <c r="K15" s="105"/>
      <c r="L15" s="54"/>
      <c r="M15" s="105"/>
      <c r="N15" s="54"/>
      <c r="O15" s="54"/>
    </row>
    <row r="16" spans="1:16" ht="38.25" x14ac:dyDescent="0.2">
      <c r="A16" s="118" t="s">
        <v>77</v>
      </c>
      <c r="B16" s="121" t="s">
        <v>48</v>
      </c>
      <c r="C16" s="122" t="s">
        <v>46</v>
      </c>
      <c r="D16" s="124">
        <v>36</v>
      </c>
      <c r="E16" s="148"/>
      <c r="F16" s="149"/>
      <c r="G16" s="105"/>
      <c r="H16" s="149"/>
      <c r="I16" s="150"/>
      <c r="J16" s="54"/>
      <c r="K16" s="105"/>
      <c r="L16" s="54"/>
      <c r="M16" s="105"/>
      <c r="N16" s="54"/>
      <c r="O16" s="54"/>
    </row>
    <row r="17" spans="1:15" ht="38.25" x14ac:dyDescent="0.2">
      <c r="A17" s="118" t="s">
        <v>78</v>
      </c>
      <c r="B17" s="125" t="s">
        <v>110</v>
      </c>
      <c r="C17" s="122" t="s">
        <v>46</v>
      </c>
      <c r="D17" s="124">
        <v>178</v>
      </c>
      <c r="E17" s="147"/>
      <c r="F17" s="101"/>
      <c r="G17" s="105"/>
      <c r="H17" s="54"/>
      <c r="I17" s="105"/>
      <c r="J17" s="54"/>
      <c r="K17" s="105"/>
      <c r="L17" s="54"/>
      <c r="M17" s="105"/>
      <c r="N17" s="54"/>
      <c r="O17" s="54"/>
    </row>
    <row r="18" spans="1:15" ht="38.25" x14ac:dyDescent="0.2">
      <c r="A18" s="118" t="s">
        <v>79</v>
      </c>
      <c r="B18" s="125" t="s">
        <v>49</v>
      </c>
      <c r="C18" s="122" t="s">
        <v>46</v>
      </c>
      <c r="D18" s="124">
        <v>1195</v>
      </c>
      <c r="E18" s="147"/>
      <c r="F18" s="101"/>
      <c r="G18" s="105"/>
      <c r="H18" s="54"/>
      <c r="I18" s="105"/>
      <c r="J18" s="54"/>
      <c r="K18" s="105"/>
      <c r="L18" s="54"/>
      <c r="M18" s="105"/>
      <c r="N18" s="54"/>
      <c r="O18" s="54"/>
    </row>
    <row r="19" spans="1:15" ht="63.75" x14ac:dyDescent="0.2">
      <c r="A19" s="118" t="s">
        <v>80</v>
      </c>
      <c r="B19" s="121" t="s">
        <v>50</v>
      </c>
      <c r="C19" s="122" t="s">
        <v>44</v>
      </c>
      <c r="D19" s="123">
        <v>706.4</v>
      </c>
      <c r="E19" s="151"/>
      <c r="F19" s="149"/>
      <c r="G19" s="105"/>
      <c r="H19" s="54"/>
      <c r="I19" s="105"/>
      <c r="J19" s="54"/>
      <c r="K19" s="105"/>
      <c r="L19" s="54"/>
      <c r="M19" s="105"/>
      <c r="N19" s="54"/>
      <c r="O19" s="54"/>
    </row>
    <row r="20" spans="1:15" ht="25.5" x14ac:dyDescent="0.2">
      <c r="A20" s="118" t="s">
        <v>81</v>
      </c>
      <c r="B20" s="121" t="s">
        <v>51</v>
      </c>
      <c r="C20" s="122" t="s">
        <v>52</v>
      </c>
      <c r="D20" s="124">
        <v>238</v>
      </c>
      <c r="E20" s="152"/>
      <c r="F20" s="149"/>
      <c r="G20" s="105"/>
      <c r="H20" s="54"/>
      <c r="I20" s="105"/>
      <c r="J20" s="54"/>
      <c r="K20" s="105"/>
      <c r="L20" s="54"/>
      <c r="M20" s="105"/>
      <c r="N20" s="54"/>
      <c r="O20" s="54"/>
    </row>
    <row r="21" spans="1:15" ht="25.5" x14ac:dyDescent="0.2">
      <c r="A21" s="118" t="s">
        <v>82</v>
      </c>
      <c r="B21" s="121" t="s">
        <v>111</v>
      </c>
      <c r="C21" s="122" t="s">
        <v>52</v>
      </c>
      <c r="D21" s="124">
        <v>317.5</v>
      </c>
      <c r="E21" s="152"/>
      <c r="F21" s="149"/>
      <c r="G21" s="105"/>
      <c r="H21" s="54"/>
      <c r="I21" s="105"/>
      <c r="J21" s="54"/>
      <c r="K21" s="105"/>
      <c r="L21" s="54"/>
      <c r="M21" s="105"/>
      <c r="N21" s="54"/>
      <c r="O21" s="54"/>
    </row>
    <row r="22" spans="1:15" x14ac:dyDescent="0.2">
      <c r="A22" s="118" t="s">
        <v>119</v>
      </c>
      <c r="B22" s="121" t="s">
        <v>53</v>
      </c>
      <c r="C22" s="122" t="s">
        <v>44</v>
      </c>
      <c r="D22" s="124">
        <v>168.1</v>
      </c>
      <c r="E22" s="64"/>
      <c r="F22" s="149"/>
      <c r="G22" s="105"/>
      <c r="H22" s="149"/>
      <c r="I22" s="105"/>
      <c r="J22" s="54"/>
      <c r="K22" s="105"/>
      <c r="L22" s="54"/>
      <c r="M22" s="105"/>
      <c r="N22" s="54"/>
      <c r="O22" s="54"/>
    </row>
    <row r="23" spans="1:15" s="89" customFormat="1" x14ac:dyDescent="0.2">
      <c r="A23" s="126">
        <v>2</v>
      </c>
      <c r="B23" s="113" t="s">
        <v>54</v>
      </c>
      <c r="C23" s="140"/>
      <c r="D23" s="107"/>
      <c r="E23" s="107"/>
      <c r="F23" s="108"/>
      <c r="G23" s="109"/>
      <c r="H23" s="110"/>
      <c r="I23" s="109"/>
      <c r="J23" s="109"/>
      <c r="K23" s="111"/>
      <c r="L23" s="108"/>
      <c r="M23" s="108"/>
      <c r="N23" s="108"/>
      <c r="O23" s="108"/>
    </row>
    <row r="24" spans="1:15" ht="51" x14ac:dyDescent="0.2">
      <c r="A24" s="118" t="s">
        <v>83</v>
      </c>
      <c r="B24" s="127" t="s">
        <v>55</v>
      </c>
      <c r="C24" s="128" t="s">
        <v>44</v>
      </c>
      <c r="D24" s="129">
        <v>76.3</v>
      </c>
      <c r="E24" s="153"/>
      <c r="F24" s="101"/>
      <c r="G24" s="101"/>
      <c r="H24" s="149"/>
      <c r="I24" s="105"/>
      <c r="J24" s="54"/>
      <c r="K24" s="105"/>
      <c r="L24" s="54"/>
      <c r="M24" s="105"/>
      <c r="N24" s="54"/>
      <c r="O24" s="54"/>
    </row>
    <row r="25" spans="1:15" ht="51" x14ac:dyDescent="0.2">
      <c r="A25" s="118" t="s">
        <v>84</v>
      </c>
      <c r="B25" s="127" t="s">
        <v>56</v>
      </c>
      <c r="C25" s="128" t="s">
        <v>44</v>
      </c>
      <c r="D25" s="129">
        <f>443.5-37</f>
        <v>406.5</v>
      </c>
      <c r="E25" s="153"/>
      <c r="F25" s="101"/>
      <c r="G25" s="101"/>
      <c r="H25" s="149"/>
      <c r="I25" s="105"/>
      <c r="J25" s="54"/>
      <c r="K25" s="105"/>
      <c r="L25" s="54"/>
      <c r="M25" s="105"/>
      <c r="N25" s="54"/>
      <c r="O25" s="54"/>
    </row>
    <row r="26" spans="1:15" ht="51" x14ac:dyDescent="0.2">
      <c r="A26" s="118" t="s">
        <v>85</v>
      </c>
      <c r="B26" s="127" t="s">
        <v>112</v>
      </c>
      <c r="C26" s="128" t="s">
        <v>44</v>
      </c>
      <c r="D26" s="129">
        <v>283.60000000000002</v>
      </c>
      <c r="E26" s="153"/>
      <c r="F26" s="101"/>
      <c r="G26" s="101"/>
      <c r="H26" s="149"/>
      <c r="I26" s="105"/>
      <c r="J26" s="54"/>
      <c r="K26" s="105"/>
      <c r="L26" s="54"/>
      <c r="M26" s="105"/>
      <c r="N26" s="54"/>
      <c r="O26" s="54"/>
    </row>
    <row r="27" spans="1:15" ht="51" x14ac:dyDescent="0.2">
      <c r="A27" s="118" t="s">
        <v>86</v>
      </c>
      <c r="B27" s="127" t="s">
        <v>113</v>
      </c>
      <c r="C27" s="128" t="s">
        <v>44</v>
      </c>
      <c r="D27" s="129">
        <v>183.7</v>
      </c>
      <c r="E27" s="153"/>
      <c r="F27" s="101"/>
      <c r="G27" s="101"/>
      <c r="H27" s="149"/>
      <c r="I27" s="105"/>
      <c r="J27" s="54"/>
      <c r="K27" s="105"/>
      <c r="L27" s="54"/>
      <c r="M27" s="105"/>
      <c r="N27" s="54"/>
      <c r="O27" s="54"/>
    </row>
    <row r="28" spans="1:15" ht="51" x14ac:dyDescent="0.2">
      <c r="A28" s="118" t="s">
        <v>87</v>
      </c>
      <c r="B28" s="127" t="s">
        <v>114</v>
      </c>
      <c r="C28" s="128" t="s">
        <v>44</v>
      </c>
      <c r="D28" s="129">
        <v>239.1</v>
      </c>
      <c r="E28" s="153"/>
      <c r="F28" s="101"/>
      <c r="G28" s="101"/>
      <c r="H28" s="149"/>
      <c r="I28" s="105"/>
      <c r="J28" s="54"/>
      <c r="K28" s="105"/>
      <c r="L28" s="54"/>
      <c r="M28" s="105"/>
      <c r="N28" s="54"/>
      <c r="O28" s="54"/>
    </row>
    <row r="29" spans="1:15" ht="51" x14ac:dyDescent="0.2">
      <c r="A29" s="118" t="s">
        <v>88</v>
      </c>
      <c r="B29" s="130" t="s">
        <v>57</v>
      </c>
      <c r="C29" s="131" t="s">
        <v>58</v>
      </c>
      <c r="D29" s="132">
        <v>9</v>
      </c>
      <c r="E29" s="151"/>
      <c r="F29" s="101"/>
      <c r="G29" s="105"/>
      <c r="H29" s="149"/>
      <c r="I29" s="105"/>
      <c r="J29" s="54"/>
      <c r="K29" s="105"/>
      <c r="L29" s="54"/>
      <c r="M29" s="105"/>
      <c r="N29" s="54"/>
      <c r="O29" s="54"/>
    </row>
    <row r="30" spans="1:15" ht="63.75" x14ac:dyDescent="0.2">
      <c r="A30" s="118" t="s">
        <v>89</v>
      </c>
      <c r="B30" s="130" t="s">
        <v>59</v>
      </c>
      <c r="C30" s="131" t="s">
        <v>58</v>
      </c>
      <c r="D30" s="132">
        <f>10-1</f>
        <v>9</v>
      </c>
      <c r="E30" s="151"/>
      <c r="F30" s="101"/>
      <c r="G30" s="105"/>
      <c r="H30" s="149"/>
      <c r="I30" s="105"/>
      <c r="J30" s="54"/>
      <c r="K30" s="105"/>
      <c r="L30" s="54"/>
      <c r="M30" s="105"/>
      <c r="N30" s="54"/>
      <c r="O30" s="54"/>
    </row>
    <row r="31" spans="1:15" ht="63.75" x14ac:dyDescent="0.2">
      <c r="A31" s="118" t="s">
        <v>90</v>
      </c>
      <c r="B31" s="130" t="s">
        <v>60</v>
      </c>
      <c r="C31" s="131" t="s">
        <v>58</v>
      </c>
      <c r="D31" s="132">
        <v>11</v>
      </c>
      <c r="E31" s="151"/>
      <c r="F31" s="101"/>
      <c r="G31" s="105"/>
      <c r="H31" s="149"/>
      <c r="I31" s="105"/>
      <c r="J31" s="54"/>
      <c r="K31" s="105"/>
      <c r="L31" s="54"/>
      <c r="M31" s="105"/>
      <c r="N31" s="54"/>
      <c r="O31" s="54"/>
    </row>
    <row r="32" spans="1:15" ht="63.75" x14ac:dyDescent="0.2">
      <c r="A32" s="118" t="s">
        <v>91</v>
      </c>
      <c r="B32" s="130" t="s">
        <v>115</v>
      </c>
      <c r="C32" s="131" t="s">
        <v>58</v>
      </c>
      <c r="D32" s="132">
        <v>10</v>
      </c>
      <c r="E32" s="151"/>
      <c r="F32" s="101"/>
      <c r="G32" s="105"/>
      <c r="H32" s="149"/>
      <c r="I32" s="105"/>
      <c r="J32" s="54"/>
      <c r="K32" s="105"/>
      <c r="L32" s="54"/>
      <c r="M32" s="105"/>
      <c r="N32" s="54"/>
      <c r="O32" s="54"/>
    </row>
    <row r="33" spans="1:15" ht="89.25" x14ac:dyDescent="0.2">
      <c r="A33" s="118" t="s">
        <v>92</v>
      </c>
      <c r="B33" s="130" t="s">
        <v>116</v>
      </c>
      <c r="C33" s="131" t="s">
        <v>58</v>
      </c>
      <c r="D33" s="132">
        <f>2-1</f>
        <v>1</v>
      </c>
      <c r="E33" s="151"/>
      <c r="F33" s="54"/>
      <c r="G33" s="105"/>
      <c r="H33" s="54"/>
      <c r="I33" s="105"/>
      <c r="J33" s="54"/>
      <c r="K33" s="105"/>
      <c r="L33" s="54"/>
      <c r="M33" s="105"/>
      <c r="N33" s="54"/>
      <c r="O33" s="54"/>
    </row>
    <row r="34" spans="1:15" ht="89.25" x14ac:dyDescent="0.2">
      <c r="A34" s="118" t="s">
        <v>93</v>
      </c>
      <c r="B34" s="130" t="s">
        <v>117</v>
      </c>
      <c r="C34" s="131" t="s">
        <v>58</v>
      </c>
      <c r="D34" s="132">
        <v>9</v>
      </c>
      <c r="E34" s="151"/>
      <c r="F34" s="54"/>
      <c r="G34" s="105"/>
      <c r="H34" s="54"/>
      <c r="I34" s="105"/>
      <c r="J34" s="54"/>
      <c r="K34" s="105"/>
      <c r="L34" s="54"/>
      <c r="M34" s="105"/>
      <c r="N34" s="54"/>
      <c r="O34" s="54"/>
    </row>
    <row r="35" spans="1:15" ht="51" x14ac:dyDescent="0.2">
      <c r="A35" s="118" t="s">
        <v>94</v>
      </c>
      <c r="B35" s="121" t="s">
        <v>61</v>
      </c>
      <c r="C35" s="128" t="s">
        <v>44</v>
      </c>
      <c r="D35" s="129">
        <v>360.5</v>
      </c>
      <c r="E35" s="147"/>
      <c r="F35" s="101"/>
      <c r="G35" s="105"/>
      <c r="H35" s="54"/>
      <c r="I35" s="105"/>
      <c r="J35" s="54"/>
      <c r="K35" s="105"/>
      <c r="L35" s="54"/>
      <c r="M35" s="105"/>
      <c r="N35" s="54"/>
      <c r="O35" s="54"/>
    </row>
    <row r="36" spans="1:15" ht="25.5" x14ac:dyDescent="0.2">
      <c r="A36" s="118" t="s">
        <v>95</v>
      </c>
      <c r="B36" s="133" t="s">
        <v>62</v>
      </c>
      <c r="C36" s="131" t="s">
        <v>63</v>
      </c>
      <c r="D36" s="134">
        <v>48</v>
      </c>
      <c r="E36" s="153"/>
      <c r="F36" s="101"/>
      <c r="G36" s="101"/>
      <c r="H36" s="149"/>
      <c r="I36" s="105"/>
      <c r="J36" s="54"/>
      <c r="K36" s="105"/>
      <c r="L36" s="54"/>
      <c r="M36" s="105"/>
      <c r="N36" s="54"/>
      <c r="O36" s="54"/>
    </row>
    <row r="37" spans="1:15" x14ac:dyDescent="0.2">
      <c r="A37" s="118" t="s">
        <v>96</v>
      </c>
      <c r="B37" s="133" t="s">
        <v>141</v>
      </c>
      <c r="C37" s="131" t="s">
        <v>63</v>
      </c>
      <c r="D37" s="134">
        <v>1</v>
      </c>
      <c r="E37" s="153"/>
      <c r="F37" s="101"/>
      <c r="G37" s="101"/>
      <c r="H37" s="149"/>
      <c r="I37" s="105"/>
      <c r="J37" s="54"/>
      <c r="K37" s="105"/>
      <c r="L37" s="54"/>
      <c r="M37" s="105"/>
      <c r="N37" s="54"/>
      <c r="O37" s="54"/>
    </row>
    <row r="38" spans="1:15" x14ac:dyDescent="0.2">
      <c r="A38" s="118" t="s">
        <v>97</v>
      </c>
      <c r="B38" s="121" t="s">
        <v>64</v>
      </c>
      <c r="C38" s="131" t="s">
        <v>63</v>
      </c>
      <c r="D38" s="134">
        <v>48</v>
      </c>
      <c r="E38" s="148"/>
      <c r="F38" s="101"/>
      <c r="G38" s="105"/>
      <c r="H38" s="149"/>
      <c r="I38" s="150"/>
      <c r="J38" s="54"/>
      <c r="K38" s="105"/>
      <c r="L38" s="54"/>
      <c r="M38" s="105"/>
      <c r="N38" s="54"/>
      <c r="O38" s="54"/>
    </row>
    <row r="39" spans="1:15" s="89" customFormat="1" x14ac:dyDescent="0.2">
      <c r="A39" s="118" t="s">
        <v>98</v>
      </c>
      <c r="B39" s="121" t="s">
        <v>65</v>
      </c>
      <c r="C39" s="135" t="s">
        <v>66</v>
      </c>
      <c r="D39" s="136">
        <v>1</v>
      </c>
      <c r="E39" s="147"/>
      <c r="F39" s="101"/>
      <c r="G39" s="105"/>
      <c r="H39" s="54"/>
      <c r="I39" s="105"/>
      <c r="J39" s="54"/>
      <c r="K39" s="105"/>
      <c r="L39" s="54"/>
      <c r="M39" s="105"/>
      <c r="N39" s="54"/>
      <c r="O39" s="54"/>
    </row>
    <row r="40" spans="1:15" s="89" customFormat="1" x14ac:dyDescent="0.2">
      <c r="A40" s="118" t="s">
        <v>99</v>
      </c>
      <c r="B40" s="121" t="s">
        <v>118</v>
      </c>
      <c r="C40" s="135" t="s">
        <v>66</v>
      </c>
      <c r="D40" s="136">
        <v>1</v>
      </c>
      <c r="E40" s="147"/>
      <c r="F40" s="101"/>
      <c r="G40" s="105"/>
      <c r="H40" s="54"/>
      <c r="I40" s="105"/>
      <c r="J40" s="54"/>
      <c r="K40" s="105"/>
      <c r="L40" s="54"/>
      <c r="M40" s="105"/>
      <c r="N40" s="54"/>
      <c r="O40" s="54"/>
    </row>
    <row r="41" spans="1:15" s="89" customFormat="1" x14ac:dyDescent="0.2">
      <c r="A41" s="118" t="s">
        <v>120</v>
      </c>
      <c r="B41" s="121" t="s">
        <v>67</v>
      </c>
      <c r="C41" s="131" t="s">
        <v>44</v>
      </c>
      <c r="D41" s="123">
        <v>1586.7</v>
      </c>
      <c r="E41" s="153"/>
      <c r="F41" s="101"/>
      <c r="G41" s="101"/>
      <c r="H41" s="149"/>
      <c r="I41" s="105"/>
      <c r="J41" s="54"/>
      <c r="K41" s="105"/>
      <c r="L41" s="54"/>
      <c r="M41" s="105"/>
      <c r="N41" s="54"/>
      <c r="O41" s="54"/>
    </row>
    <row r="42" spans="1:15" s="89" customFormat="1" ht="25.5" x14ac:dyDescent="0.2">
      <c r="A42" s="118" t="s">
        <v>121</v>
      </c>
      <c r="B42" s="137" t="s">
        <v>68</v>
      </c>
      <c r="C42" s="131" t="s">
        <v>44</v>
      </c>
      <c r="D42" s="123">
        <v>1586.7</v>
      </c>
      <c r="E42" s="147"/>
      <c r="F42" s="101"/>
      <c r="G42" s="105"/>
      <c r="H42" s="54"/>
      <c r="I42" s="105"/>
      <c r="J42" s="54"/>
      <c r="K42" s="105"/>
      <c r="L42" s="54"/>
      <c r="M42" s="105"/>
      <c r="N42" s="54"/>
      <c r="O42" s="54"/>
    </row>
    <row r="43" spans="1:15" s="89" customFormat="1" x14ac:dyDescent="0.2">
      <c r="A43" s="118" t="s">
        <v>122</v>
      </c>
      <c r="B43" s="121" t="s">
        <v>69</v>
      </c>
      <c r="C43" s="131" t="s">
        <v>63</v>
      </c>
      <c r="D43" s="134">
        <v>2</v>
      </c>
      <c r="E43" s="151"/>
      <c r="F43" s="101"/>
      <c r="G43" s="105"/>
      <c r="H43" s="54"/>
      <c r="I43" s="105"/>
      <c r="J43" s="54"/>
      <c r="K43" s="105"/>
      <c r="L43" s="54"/>
      <c r="M43" s="105"/>
      <c r="N43" s="54"/>
      <c r="O43" s="54"/>
    </row>
    <row r="44" spans="1:15" s="89" customFormat="1" ht="25.5" x14ac:dyDescent="0.2">
      <c r="A44" s="118" t="s">
        <v>123</v>
      </c>
      <c r="B44" s="121" t="s">
        <v>70</v>
      </c>
      <c r="C44" s="131" t="s">
        <v>63</v>
      </c>
      <c r="D44" s="138">
        <v>4</v>
      </c>
      <c r="E44" s="147"/>
      <c r="F44" s="101"/>
      <c r="G44" s="105"/>
      <c r="H44" s="54"/>
      <c r="I44" s="105"/>
      <c r="J44" s="54"/>
      <c r="K44" s="105"/>
      <c r="L44" s="54"/>
      <c r="M44" s="105"/>
      <c r="N44" s="54"/>
      <c r="O44" s="54"/>
    </row>
    <row r="45" spans="1:15" s="89" customFormat="1" ht="51" x14ac:dyDescent="0.2">
      <c r="A45" s="118" t="s">
        <v>124</v>
      </c>
      <c r="B45" s="121" t="s">
        <v>71</v>
      </c>
      <c r="C45" s="131" t="s">
        <v>72</v>
      </c>
      <c r="D45" s="136">
        <v>109</v>
      </c>
      <c r="E45" s="151"/>
      <c r="F45" s="101"/>
      <c r="G45" s="105"/>
      <c r="H45" s="54"/>
      <c r="I45" s="105"/>
      <c r="J45" s="54"/>
      <c r="K45" s="105"/>
      <c r="L45" s="54"/>
      <c r="M45" s="105"/>
      <c r="N45" s="54"/>
      <c r="O45" s="54"/>
    </row>
    <row r="46" spans="1:15" s="89" customFormat="1" ht="63.75" x14ac:dyDescent="0.2">
      <c r="A46" s="118" t="s">
        <v>125</v>
      </c>
      <c r="B46" s="121" t="s">
        <v>73</v>
      </c>
      <c r="C46" s="131" t="s">
        <v>72</v>
      </c>
      <c r="D46" s="136">
        <v>72</v>
      </c>
      <c r="E46" s="151"/>
      <c r="F46" s="101"/>
      <c r="G46" s="105"/>
      <c r="H46" s="54"/>
      <c r="I46" s="105"/>
      <c r="J46" s="54"/>
      <c r="K46" s="105"/>
      <c r="L46" s="54"/>
      <c r="M46" s="105"/>
      <c r="N46" s="54"/>
      <c r="O46" s="54"/>
    </row>
    <row r="47" spans="1:15" s="36" customFormat="1" x14ac:dyDescent="0.2">
      <c r="A47" s="114"/>
      <c r="B47" s="115"/>
      <c r="C47" s="116"/>
      <c r="D47" s="114"/>
      <c r="E47" s="117"/>
      <c r="F47" s="37"/>
      <c r="G47" s="38"/>
      <c r="H47" s="38"/>
      <c r="I47" s="39"/>
      <c r="J47" s="38"/>
      <c r="K47" s="39"/>
      <c r="L47" s="38"/>
      <c r="M47" s="39"/>
      <c r="N47" s="38"/>
      <c r="O47" s="55"/>
    </row>
    <row r="48" spans="1:15" x14ac:dyDescent="0.2">
      <c r="J48" s="14" t="s">
        <v>38</v>
      </c>
      <c r="K48" s="40">
        <f>SUM(K11:K47)</f>
        <v>0</v>
      </c>
      <c r="L48" s="40">
        <f>SUM(L11:L47)</f>
        <v>0</v>
      </c>
      <c r="M48" s="40">
        <f>SUM(M11:M47)</f>
        <v>0</v>
      </c>
      <c r="N48" s="40">
        <f>SUM(N11:N47)</f>
        <v>0</v>
      </c>
      <c r="O48" s="41">
        <f>SUM(O11:O47)</f>
        <v>0</v>
      </c>
    </row>
    <row r="49" spans="2:15" x14ac:dyDescent="0.2">
      <c r="J49" s="14"/>
      <c r="K49" s="56"/>
      <c r="L49" s="56"/>
      <c r="M49" s="56"/>
      <c r="N49" s="56"/>
      <c r="O49" s="57"/>
    </row>
    <row r="50" spans="2:15" x14ac:dyDescent="0.2">
      <c r="B50" s="42"/>
      <c r="E50" s="43"/>
    </row>
    <row r="51" spans="2:15" x14ac:dyDescent="0.2">
      <c r="E51" s="43"/>
    </row>
  </sheetData>
  <mergeCells count="6">
    <mergeCell ref="K8:O8"/>
    <mergeCell ref="E8:J8"/>
    <mergeCell ref="A8:A9"/>
    <mergeCell ref="C8:C9"/>
    <mergeCell ref="D8:D9"/>
    <mergeCell ref="B8:B9"/>
  </mergeCells>
  <phoneticPr fontId="2" type="noConversion"/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Header>&amp;C&amp;12LOKĀLĀ TĀME Nr. 2-1
&amp;"Arial,Bold"&amp;USADZĪVES KANALIZĀCIJA K1 BALTEZERA IELĀ.</oddHeader>
    <oddFooter>&amp;C&amp;8&amp;P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Normal="100" workbookViewId="0">
      <selection activeCell="G12" sqref="G12"/>
    </sheetView>
  </sheetViews>
  <sheetFormatPr defaultRowHeight="12.75" x14ac:dyDescent="0.2"/>
  <cols>
    <col min="1" max="1" width="5.7109375" style="3" customWidth="1"/>
    <col min="2" max="2" width="37.5703125" style="1" customWidth="1"/>
    <col min="3" max="3" width="6" style="2" customWidth="1"/>
    <col min="4" max="4" width="6.85546875" style="3" customWidth="1"/>
    <col min="5" max="5" width="6.28515625" style="3" customWidth="1"/>
    <col min="6" max="6" width="5.140625" style="4" customWidth="1"/>
    <col min="7" max="7" width="7.85546875" style="5" customWidth="1"/>
    <col min="8" max="8" width="8.5703125" style="5" customWidth="1"/>
    <col min="9" max="9" width="6.28515625" style="5" customWidth="1"/>
    <col min="10" max="14" width="8.42578125" style="5" customWidth="1"/>
    <col min="15" max="15" width="9.42578125" style="6" customWidth="1"/>
    <col min="16" max="16384" width="9.140625" style="6"/>
  </cols>
  <sheetData>
    <row r="1" spans="1:16" ht="14.25" x14ac:dyDescent="0.2">
      <c r="A1" s="45" t="s">
        <v>1</v>
      </c>
      <c r="B1" s="46"/>
      <c r="C1" s="66" t="s">
        <v>135</v>
      </c>
      <c r="D1" s="47"/>
      <c r="E1" s="47"/>
      <c r="F1" s="48"/>
      <c r="G1" s="49"/>
      <c r="H1" s="49"/>
      <c r="I1" s="49"/>
      <c r="J1" s="49"/>
      <c r="K1" s="49"/>
      <c r="L1" s="49"/>
      <c r="M1" s="49"/>
      <c r="N1" s="49"/>
      <c r="O1" s="50"/>
    </row>
    <row r="2" spans="1:16" ht="15" x14ac:dyDescent="0.2">
      <c r="A2" s="45" t="s">
        <v>2</v>
      </c>
      <c r="B2" s="46"/>
      <c r="C2" s="60" t="s">
        <v>40</v>
      </c>
      <c r="D2" s="47"/>
      <c r="E2" s="47"/>
      <c r="F2" s="48"/>
      <c r="G2" s="49"/>
      <c r="H2" s="49"/>
      <c r="I2" s="49"/>
      <c r="J2" s="49"/>
      <c r="K2" s="49"/>
      <c r="L2" s="49"/>
      <c r="M2" s="49"/>
      <c r="N2" s="49"/>
      <c r="O2" s="50"/>
    </row>
    <row r="3" spans="1:16" ht="15" x14ac:dyDescent="0.2">
      <c r="A3" s="45"/>
      <c r="B3" s="46"/>
      <c r="C3" s="60" t="s">
        <v>41</v>
      </c>
      <c r="D3" s="47"/>
      <c r="E3" s="47"/>
      <c r="F3" s="48"/>
      <c r="G3" s="49"/>
      <c r="H3" s="49"/>
      <c r="I3" s="49"/>
      <c r="J3" s="49"/>
      <c r="K3" s="49"/>
      <c r="L3" s="49"/>
      <c r="M3" s="49"/>
      <c r="N3" s="49"/>
      <c r="O3" s="50"/>
    </row>
    <row r="4" spans="1:16" ht="15" x14ac:dyDescent="0.2">
      <c r="A4" s="45" t="s">
        <v>3</v>
      </c>
      <c r="B4" s="46"/>
      <c r="C4" s="60" t="s">
        <v>39</v>
      </c>
      <c r="D4" s="47"/>
      <c r="E4" s="47"/>
      <c r="F4" s="48"/>
      <c r="G4" s="49"/>
      <c r="H4" s="49"/>
      <c r="I4" s="49"/>
      <c r="J4" s="49"/>
      <c r="K4" s="49"/>
      <c r="L4" s="49"/>
      <c r="M4" s="49"/>
      <c r="N4" s="49"/>
      <c r="O4" s="50"/>
    </row>
    <row r="5" spans="1:16" ht="14.25" x14ac:dyDescent="0.2">
      <c r="A5" s="45" t="s">
        <v>4</v>
      </c>
      <c r="B5" s="46"/>
      <c r="C5" s="51"/>
      <c r="D5" s="47"/>
      <c r="E5" s="47"/>
      <c r="F5" s="48"/>
      <c r="G5" s="49"/>
      <c r="H5" s="49"/>
      <c r="I5" s="49"/>
      <c r="J5" s="49"/>
      <c r="K5" s="49"/>
      <c r="L5" s="49"/>
      <c r="M5" s="49"/>
      <c r="N5" s="49"/>
      <c r="O5" s="50"/>
    </row>
    <row r="6" spans="1:16" ht="14.25" x14ac:dyDescent="0.2">
      <c r="A6" s="45" t="s">
        <v>42</v>
      </c>
      <c r="B6" s="46"/>
      <c r="C6" s="52"/>
      <c r="D6" s="47"/>
      <c r="E6" s="47"/>
      <c r="F6" s="48"/>
      <c r="G6" s="49"/>
      <c r="H6" s="49"/>
      <c r="I6" s="49"/>
      <c r="J6" s="49"/>
      <c r="K6" s="49"/>
      <c r="L6" s="49"/>
      <c r="M6" s="49"/>
      <c r="N6" s="53" t="s">
        <v>27</v>
      </c>
      <c r="O6" s="106">
        <f>O38</f>
        <v>0</v>
      </c>
    </row>
    <row r="7" spans="1:16" ht="14.25" x14ac:dyDescent="0.2">
      <c r="A7" s="10" t="s">
        <v>199</v>
      </c>
      <c r="B7" s="46"/>
      <c r="C7" s="52"/>
      <c r="D7" s="47"/>
      <c r="E7" s="47"/>
      <c r="F7" s="48"/>
      <c r="G7" s="49"/>
      <c r="H7" s="49"/>
      <c r="I7" s="49"/>
      <c r="J7" s="49"/>
      <c r="K7" s="49"/>
      <c r="L7" s="49"/>
      <c r="M7" s="49"/>
      <c r="N7" s="49"/>
      <c r="O7" s="50"/>
    </row>
    <row r="8" spans="1:16" ht="20.25" customHeight="1" x14ac:dyDescent="0.2">
      <c r="A8" s="194" t="s">
        <v>5</v>
      </c>
      <c r="B8" s="209" t="s">
        <v>36</v>
      </c>
      <c r="C8" s="207" t="s">
        <v>6</v>
      </c>
      <c r="D8" s="194" t="s">
        <v>7</v>
      </c>
      <c r="E8" s="204" t="s">
        <v>8</v>
      </c>
      <c r="F8" s="204"/>
      <c r="G8" s="204"/>
      <c r="H8" s="204"/>
      <c r="I8" s="204"/>
      <c r="J8" s="206"/>
      <c r="K8" s="205" t="s">
        <v>11</v>
      </c>
      <c r="L8" s="204"/>
      <c r="M8" s="204"/>
      <c r="N8" s="204"/>
      <c r="O8" s="206"/>
      <c r="P8" s="9"/>
    </row>
    <row r="9" spans="1:16" ht="78.75" customHeight="1" x14ac:dyDescent="0.2">
      <c r="A9" s="195"/>
      <c r="B9" s="210"/>
      <c r="C9" s="208"/>
      <c r="D9" s="195"/>
      <c r="E9" s="7" t="s">
        <v>9</v>
      </c>
      <c r="F9" s="7" t="s">
        <v>28</v>
      </c>
      <c r="G9" s="8" t="s">
        <v>29</v>
      </c>
      <c r="H9" s="8" t="s">
        <v>34</v>
      </c>
      <c r="I9" s="8" t="s">
        <v>30</v>
      </c>
      <c r="J9" s="8" t="s">
        <v>31</v>
      </c>
      <c r="K9" s="8" t="s">
        <v>10</v>
      </c>
      <c r="L9" s="8" t="s">
        <v>29</v>
      </c>
      <c r="M9" s="8" t="s">
        <v>34</v>
      </c>
      <c r="N9" s="8" t="s">
        <v>30</v>
      </c>
      <c r="O9" s="8" t="s">
        <v>32</v>
      </c>
    </row>
    <row r="10" spans="1:16" x14ac:dyDescent="0.2">
      <c r="A10" s="16"/>
      <c r="B10" s="31"/>
      <c r="C10" s="32"/>
      <c r="D10" s="24"/>
      <c r="E10" s="33"/>
      <c r="F10" s="28"/>
      <c r="G10" s="30"/>
      <c r="H10" s="30"/>
      <c r="I10" s="34"/>
      <c r="J10" s="30"/>
      <c r="K10" s="34"/>
      <c r="L10" s="30"/>
      <c r="M10" s="34"/>
      <c r="N10" s="30"/>
      <c r="O10" s="35"/>
    </row>
    <row r="11" spans="1:16" s="112" customFormat="1" ht="25.5" x14ac:dyDescent="0.2">
      <c r="A11" s="126"/>
      <c r="B11" s="139" t="s">
        <v>142</v>
      </c>
      <c r="C11" s="140"/>
      <c r="D11" s="141"/>
      <c r="E11" s="107"/>
      <c r="F11" s="108"/>
      <c r="G11" s="109"/>
      <c r="H11" s="110"/>
      <c r="I11" s="109"/>
      <c r="J11" s="109"/>
      <c r="K11" s="111"/>
      <c r="L11" s="108"/>
      <c r="M11" s="108"/>
      <c r="N11" s="108"/>
      <c r="O11" s="108"/>
    </row>
    <row r="12" spans="1:16" s="65" customFormat="1" ht="25.5" x14ac:dyDescent="0.2">
      <c r="A12" s="118">
        <v>1</v>
      </c>
      <c r="B12" s="119" t="s">
        <v>43</v>
      </c>
      <c r="C12" s="128"/>
      <c r="D12" s="120"/>
      <c r="E12" s="100"/>
      <c r="F12" s="54"/>
      <c r="G12" s="101"/>
      <c r="H12" s="102"/>
      <c r="I12" s="103"/>
      <c r="J12" s="104"/>
      <c r="K12" s="105"/>
      <c r="L12" s="54"/>
      <c r="M12" s="54"/>
      <c r="N12" s="54"/>
      <c r="O12" s="54"/>
    </row>
    <row r="13" spans="1:16" s="65" customFormat="1" ht="25.5" x14ac:dyDescent="0.2">
      <c r="A13" s="118" t="s">
        <v>74</v>
      </c>
      <c r="B13" s="121" t="s">
        <v>100</v>
      </c>
      <c r="C13" s="122" t="s">
        <v>44</v>
      </c>
      <c r="D13" s="123">
        <v>953.3</v>
      </c>
      <c r="E13" s="147"/>
      <c r="F13" s="101"/>
      <c r="G13" s="105"/>
      <c r="H13" s="54"/>
      <c r="I13" s="105"/>
      <c r="J13" s="54"/>
      <c r="K13" s="105"/>
      <c r="L13" s="54"/>
      <c r="M13" s="105"/>
      <c r="N13" s="54"/>
      <c r="O13" s="54"/>
    </row>
    <row r="14" spans="1:16" x14ac:dyDescent="0.2">
      <c r="A14" s="118" t="s">
        <v>75</v>
      </c>
      <c r="B14" s="121" t="s">
        <v>101</v>
      </c>
      <c r="C14" s="122" t="s">
        <v>66</v>
      </c>
      <c r="D14" s="134">
        <v>7</v>
      </c>
      <c r="E14" s="152"/>
      <c r="F14" s="101"/>
      <c r="G14" s="105"/>
      <c r="H14" s="54"/>
      <c r="I14" s="105"/>
      <c r="J14" s="54"/>
      <c r="K14" s="105"/>
      <c r="L14" s="54"/>
      <c r="M14" s="105"/>
      <c r="N14" s="54"/>
      <c r="O14" s="54"/>
    </row>
    <row r="15" spans="1:16" ht="38.25" x14ac:dyDescent="0.2">
      <c r="A15" s="118" t="s">
        <v>76</v>
      </c>
      <c r="B15" s="121" t="s">
        <v>102</v>
      </c>
      <c r="C15" s="122" t="s">
        <v>44</v>
      </c>
      <c r="D15" s="134">
        <v>28</v>
      </c>
      <c r="E15" s="151"/>
      <c r="F15" s="149"/>
      <c r="G15" s="105"/>
      <c r="H15" s="54"/>
      <c r="I15" s="105"/>
      <c r="J15" s="54"/>
      <c r="K15" s="105"/>
      <c r="L15" s="54"/>
      <c r="M15" s="105"/>
      <c r="N15" s="54"/>
      <c r="O15" s="54"/>
    </row>
    <row r="16" spans="1:16" ht="38.25" x14ac:dyDescent="0.2">
      <c r="A16" s="118" t="s">
        <v>77</v>
      </c>
      <c r="B16" s="121" t="s">
        <v>45</v>
      </c>
      <c r="C16" s="122" t="s">
        <v>46</v>
      </c>
      <c r="D16" s="124">
        <v>40</v>
      </c>
      <c r="E16" s="148"/>
      <c r="F16" s="149"/>
      <c r="G16" s="105"/>
      <c r="H16" s="149"/>
      <c r="I16" s="150"/>
      <c r="J16" s="54"/>
      <c r="K16" s="105"/>
      <c r="L16" s="54"/>
      <c r="M16" s="105"/>
      <c r="N16" s="54"/>
      <c r="O16" s="54"/>
    </row>
    <row r="17" spans="1:15" ht="38.25" x14ac:dyDescent="0.2">
      <c r="A17" s="118" t="s">
        <v>78</v>
      </c>
      <c r="B17" s="121" t="s">
        <v>47</v>
      </c>
      <c r="C17" s="122" t="s">
        <v>46</v>
      </c>
      <c r="D17" s="124">
        <v>40</v>
      </c>
      <c r="E17" s="148"/>
      <c r="F17" s="149"/>
      <c r="G17" s="105"/>
      <c r="H17" s="149"/>
      <c r="I17" s="150"/>
      <c r="J17" s="54"/>
      <c r="K17" s="105"/>
      <c r="L17" s="54"/>
      <c r="M17" s="105"/>
      <c r="N17" s="54"/>
      <c r="O17" s="54"/>
    </row>
    <row r="18" spans="1:15" ht="38.25" x14ac:dyDescent="0.2">
      <c r="A18" s="118" t="s">
        <v>79</v>
      </c>
      <c r="B18" s="125" t="s">
        <v>49</v>
      </c>
      <c r="C18" s="122" t="s">
        <v>46</v>
      </c>
      <c r="D18" s="124">
        <v>15</v>
      </c>
      <c r="E18" s="147"/>
      <c r="F18" s="101"/>
      <c r="G18" s="105"/>
      <c r="H18" s="54"/>
      <c r="I18" s="105"/>
      <c r="J18" s="54"/>
      <c r="K18" s="105"/>
      <c r="L18" s="54"/>
      <c r="M18" s="105"/>
      <c r="N18" s="54"/>
      <c r="O18" s="54"/>
    </row>
    <row r="19" spans="1:15" ht="25.5" x14ac:dyDescent="0.2">
      <c r="A19" s="118" t="s">
        <v>80</v>
      </c>
      <c r="B19" s="121" t="s">
        <v>103</v>
      </c>
      <c r="C19" s="122" t="s">
        <v>52</v>
      </c>
      <c r="D19" s="124">
        <v>2.4</v>
      </c>
      <c r="E19" s="152"/>
      <c r="F19" s="149"/>
      <c r="G19" s="105"/>
      <c r="H19" s="54"/>
      <c r="I19" s="105"/>
      <c r="J19" s="54"/>
      <c r="K19" s="105"/>
      <c r="L19" s="54"/>
      <c r="M19" s="105"/>
      <c r="N19" s="54"/>
      <c r="O19" s="54"/>
    </row>
    <row r="20" spans="1:15" ht="25.5" x14ac:dyDescent="0.2">
      <c r="A20" s="118" t="s">
        <v>81</v>
      </c>
      <c r="B20" s="121" t="s">
        <v>104</v>
      </c>
      <c r="C20" s="122" t="s">
        <v>52</v>
      </c>
      <c r="D20" s="124">
        <v>3.2</v>
      </c>
      <c r="E20" s="152"/>
      <c r="F20" s="149"/>
      <c r="G20" s="105"/>
      <c r="H20" s="54"/>
      <c r="I20" s="105"/>
      <c r="J20" s="54"/>
      <c r="K20" s="105"/>
      <c r="L20" s="54"/>
      <c r="M20" s="105"/>
      <c r="N20" s="54"/>
      <c r="O20" s="54"/>
    </row>
    <row r="21" spans="1:15" s="89" customFormat="1" x14ac:dyDescent="0.2">
      <c r="A21" s="126">
        <v>2</v>
      </c>
      <c r="B21" s="113" t="s">
        <v>105</v>
      </c>
      <c r="C21" s="140"/>
      <c r="D21" s="107"/>
      <c r="E21" s="107"/>
      <c r="F21" s="108"/>
      <c r="G21" s="109"/>
      <c r="H21" s="110"/>
      <c r="I21" s="109"/>
      <c r="J21" s="109"/>
      <c r="K21" s="111"/>
      <c r="L21" s="108"/>
      <c r="M21" s="108"/>
      <c r="N21" s="108"/>
      <c r="O21" s="108"/>
    </row>
    <row r="22" spans="1:15" s="154" customFormat="1" ht="38.25" x14ac:dyDescent="0.2">
      <c r="A22" s="118" t="s">
        <v>83</v>
      </c>
      <c r="B22" s="142" t="s">
        <v>126</v>
      </c>
      <c r="C22" s="128" t="s">
        <v>44</v>
      </c>
      <c r="D22" s="123">
        <v>953.3</v>
      </c>
      <c r="E22" s="147"/>
      <c r="F22" s="101"/>
      <c r="G22" s="105"/>
      <c r="H22" s="54"/>
      <c r="I22" s="105"/>
      <c r="J22" s="54"/>
      <c r="K22" s="105"/>
      <c r="L22" s="54"/>
      <c r="M22" s="105"/>
      <c r="N22" s="54"/>
      <c r="O22" s="54"/>
    </row>
    <row r="23" spans="1:15" s="154" customFormat="1" ht="15" x14ac:dyDescent="0.2">
      <c r="A23" s="118" t="s">
        <v>84</v>
      </c>
      <c r="B23" s="143" t="s">
        <v>143</v>
      </c>
      <c r="C23" s="144" t="s">
        <v>63</v>
      </c>
      <c r="D23" s="145">
        <v>1</v>
      </c>
      <c r="E23" s="147"/>
      <c r="F23" s="101"/>
      <c r="G23" s="105"/>
      <c r="H23" s="54"/>
      <c r="I23" s="105"/>
      <c r="J23" s="54"/>
      <c r="K23" s="105"/>
      <c r="L23" s="54"/>
      <c r="M23" s="105"/>
      <c r="N23" s="54"/>
      <c r="O23" s="54"/>
    </row>
    <row r="24" spans="1:15" s="154" customFormat="1" ht="15" x14ac:dyDescent="0.2">
      <c r="A24" s="118" t="s">
        <v>85</v>
      </c>
      <c r="B24" s="143" t="s">
        <v>144</v>
      </c>
      <c r="C24" s="144" t="s">
        <v>63</v>
      </c>
      <c r="D24" s="145">
        <v>1</v>
      </c>
      <c r="E24" s="147"/>
      <c r="F24" s="101"/>
      <c r="G24" s="105"/>
      <c r="H24" s="54"/>
      <c r="I24" s="105"/>
      <c r="J24" s="54"/>
      <c r="K24" s="105"/>
      <c r="L24" s="54"/>
      <c r="M24" s="105"/>
      <c r="N24" s="54"/>
      <c r="O24" s="54"/>
    </row>
    <row r="25" spans="1:15" s="154" customFormat="1" ht="15" x14ac:dyDescent="0.2">
      <c r="A25" s="118" t="s">
        <v>86</v>
      </c>
      <c r="B25" s="143" t="s">
        <v>127</v>
      </c>
      <c r="C25" s="144" t="s">
        <v>63</v>
      </c>
      <c r="D25" s="145">
        <v>2</v>
      </c>
      <c r="E25" s="147"/>
      <c r="F25" s="101"/>
      <c r="G25" s="105"/>
      <c r="H25" s="54"/>
      <c r="I25" s="105"/>
      <c r="J25" s="54"/>
      <c r="K25" s="105"/>
      <c r="L25" s="54"/>
      <c r="M25" s="105"/>
      <c r="N25" s="54"/>
      <c r="O25" s="54"/>
    </row>
    <row r="26" spans="1:15" s="154" customFormat="1" ht="15" x14ac:dyDescent="0.2">
      <c r="A26" s="118" t="s">
        <v>87</v>
      </c>
      <c r="B26" s="143" t="s">
        <v>128</v>
      </c>
      <c r="C26" s="131" t="s">
        <v>63</v>
      </c>
      <c r="D26" s="145">
        <v>4</v>
      </c>
      <c r="E26" s="147"/>
      <c r="F26" s="101"/>
      <c r="G26" s="105"/>
      <c r="H26" s="54"/>
      <c r="I26" s="105"/>
      <c r="J26" s="54"/>
      <c r="K26" s="105"/>
      <c r="L26" s="54"/>
      <c r="M26" s="105"/>
      <c r="N26" s="54"/>
      <c r="O26" s="54"/>
    </row>
    <row r="27" spans="1:15" s="154" customFormat="1" x14ac:dyDescent="0.2">
      <c r="A27" s="118" t="s">
        <v>88</v>
      </c>
      <c r="B27" s="142" t="s">
        <v>131</v>
      </c>
      <c r="C27" s="131" t="s">
        <v>63</v>
      </c>
      <c r="D27" s="146">
        <v>1</v>
      </c>
      <c r="E27" s="147"/>
      <c r="F27" s="101"/>
      <c r="G27" s="105"/>
      <c r="H27" s="54"/>
      <c r="I27" s="105"/>
      <c r="J27" s="54"/>
      <c r="K27" s="105"/>
      <c r="L27" s="54"/>
      <c r="M27" s="105"/>
      <c r="N27" s="54"/>
      <c r="O27" s="54"/>
    </row>
    <row r="28" spans="1:15" s="154" customFormat="1" x14ac:dyDescent="0.2">
      <c r="A28" s="118" t="s">
        <v>89</v>
      </c>
      <c r="B28" s="142" t="s">
        <v>145</v>
      </c>
      <c r="C28" s="131" t="s">
        <v>63</v>
      </c>
      <c r="D28" s="146">
        <v>2</v>
      </c>
      <c r="E28" s="147"/>
      <c r="F28" s="101"/>
      <c r="G28" s="105"/>
      <c r="H28" s="54"/>
      <c r="I28" s="105"/>
      <c r="J28" s="54"/>
      <c r="K28" s="105"/>
      <c r="L28" s="54"/>
      <c r="M28" s="105"/>
      <c r="N28" s="54"/>
      <c r="O28" s="54"/>
    </row>
    <row r="29" spans="1:15" s="154" customFormat="1" ht="14.25" x14ac:dyDescent="0.2">
      <c r="A29" s="118" t="s">
        <v>90</v>
      </c>
      <c r="B29" s="142" t="s">
        <v>129</v>
      </c>
      <c r="C29" s="131" t="s">
        <v>63</v>
      </c>
      <c r="D29" s="146">
        <v>1</v>
      </c>
      <c r="E29" s="153"/>
      <c r="F29" s="101"/>
      <c r="G29" s="105"/>
      <c r="H29" s="54"/>
      <c r="I29" s="105"/>
      <c r="J29" s="54"/>
      <c r="K29" s="105"/>
      <c r="L29" s="54"/>
      <c r="M29" s="105"/>
      <c r="N29" s="54"/>
      <c r="O29" s="54"/>
    </row>
    <row r="30" spans="1:15" s="154" customFormat="1" ht="25.5" x14ac:dyDescent="0.2">
      <c r="A30" s="118" t="s">
        <v>91</v>
      </c>
      <c r="B30" s="142" t="s">
        <v>130</v>
      </c>
      <c r="C30" s="131" t="s">
        <v>63</v>
      </c>
      <c r="D30" s="146">
        <v>1</v>
      </c>
      <c r="E30" s="153"/>
      <c r="F30" s="101"/>
      <c r="G30" s="101"/>
      <c r="H30" s="149"/>
      <c r="I30" s="105"/>
      <c r="J30" s="54"/>
      <c r="K30" s="105"/>
      <c r="L30" s="54"/>
      <c r="M30" s="105"/>
      <c r="N30" s="54"/>
      <c r="O30" s="54"/>
    </row>
    <row r="31" spans="1:15" s="154" customFormat="1" ht="25.5" x14ac:dyDescent="0.2">
      <c r="A31" s="118" t="s">
        <v>92</v>
      </c>
      <c r="B31" s="142" t="s">
        <v>146</v>
      </c>
      <c r="C31" s="144" t="s">
        <v>132</v>
      </c>
      <c r="D31" s="146">
        <v>1</v>
      </c>
      <c r="E31" s="155"/>
      <c r="F31" s="156"/>
      <c r="G31" s="150"/>
      <c r="H31" s="149"/>
      <c r="I31" s="150"/>
      <c r="J31" s="149"/>
      <c r="K31" s="150"/>
      <c r="L31" s="149"/>
      <c r="M31" s="150"/>
      <c r="N31" s="149"/>
      <c r="O31" s="149"/>
    </row>
    <row r="32" spans="1:15" s="154" customFormat="1" ht="89.25" x14ac:dyDescent="0.2">
      <c r="A32" s="118" t="s">
        <v>93</v>
      </c>
      <c r="B32" s="143" t="s">
        <v>147</v>
      </c>
      <c r="C32" s="144" t="s">
        <v>132</v>
      </c>
      <c r="D32" s="145">
        <v>1</v>
      </c>
      <c r="E32" s="155"/>
      <c r="F32" s="156"/>
      <c r="G32" s="150"/>
      <c r="H32" s="149"/>
      <c r="I32" s="150"/>
      <c r="J32" s="149"/>
      <c r="K32" s="150"/>
      <c r="L32" s="149"/>
      <c r="M32" s="150"/>
      <c r="N32" s="149"/>
      <c r="O32" s="149"/>
    </row>
    <row r="33" spans="1:15" s="154" customFormat="1" x14ac:dyDescent="0.2">
      <c r="A33" s="118" t="s">
        <v>94</v>
      </c>
      <c r="B33" s="142" t="s">
        <v>106</v>
      </c>
      <c r="C33" s="131" t="s">
        <v>44</v>
      </c>
      <c r="D33" s="123">
        <v>953.3</v>
      </c>
      <c r="E33" s="147"/>
      <c r="F33" s="101"/>
      <c r="G33" s="105"/>
      <c r="H33" s="54"/>
      <c r="I33" s="105"/>
      <c r="J33" s="54"/>
      <c r="K33" s="105"/>
      <c r="L33" s="54"/>
      <c r="M33" s="105"/>
      <c r="N33" s="54"/>
      <c r="O33" s="54"/>
    </row>
    <row r="34" spans="1:15" s="154" customFormat="1" x14ac:dyDescent="0.2">
      <c r="A34" s="118" t="s">
        <v>95</v>
      </c>
      <c r="B34" s="137" t="s">
        <v>107</v>
      </c>
      <c r="C34" s="131" t="s">
        <v>44</v>
      </c>
      <c r="D34" s="123">
        <v>953.3</v>
      </c>
      <c r="E34" s="147"/>
      <c r="F34" s="101"/>
      <c r="G34" s="105"/>
      <c r="H34" s="54"/>
      <c r="I34" s="105"/>
      <c r="J34" s="54"/>
      <c r="K34" s="105"/>
      <c r="L34" s="54"/>
      <c r="M34" s="105"/>
      <c r="N34" s="54"/>
      <c r="O34" s="54"/>
    </row>
    <row r="35" spans="1:15" s="154" customFormat="1" ht="51" x14ac:dyDescent="0.2">
      <c r="A35" s="118" t="s">
        <v>96</v>
      </c>
      <c r="B35" s="121" t="s">
        <v>71</v>
      </c>
      <c r="C35" s="131" t="s">
        <v>72</v>
      </c>
      <c r="D35" s="136">
        <v>32</v>
      </c>
      <c r="E35" s="151"/>
      <c r="F35" s="101"/>
      <c r="G35" s="105"/>
      <c r="H35" s="54"/>
      <c r="I35" s="105"/>
      <c r="J35" s="54"/>
      <c r="K35" s="105"/>
      <c r="L35" s="54"/>
      <c r="M35" s="105"/>
      <c r="N35" s="54"/>
      <c r="O35" s="54"/>
    </row>
    <row r="36" spans="1:15" s="154" customFormat="1" ht="25.5" x14ac:dyDescent="0.2">
      <c r="A36" s="118" t="s">
        <v>97</v>
      </c>
      <c r="B36" s="121" t="s">
        <v>108</v>
      </c>
      <c r="C36" s="131" t="s">
        <v>63</v>
      </c>
      <c r="D36" s="131">
        <v>5</v>
      </c>
      <c r="E36" s="151"/>
      <c r="F36" s="101"/>
      <c r="G36" s="105"/>
      <c r="H36" s="149"/>
      <c r="I36" s="105"/>
      <c r="J36" s="54"/>
      <c r="K36" s="105"/>
      <c r="L36" s="54"/>
      <c r="M36" s="105"/>
      <c r="N36" s="54"/>
      <c r="O36" s="54"/>
    </row>
    <row r="37" spans="1:15" s="36" customFormat="1" x14ac:dyDescent="0.2">
      <c r="A37" s="114"/>
      <c r="B37" s="115"/>
      <c r="C37" s="116"/>
      <c r="D37" s="114"/>
      <c r="E37" s="117"/>
      <c r="F37" s="37"/>
      <c r="G37" s="38"/>
      <c r="H37" s="38"/>
      <c r="I37" s="39"/>
      <c r="J37" s="38"/>
      <c r="K37" s="39"/>
      <c r="L37" s="38"/>
      <c r="M37" s="39"/>
      <c r="N37" s="38"/>
      <c r="O37" s="55"/>
    </row>
    <row r="38" spans="1:15" x14ac:dyDescent="0.2">
      <c r="J38" s="14" t="s">
        <v>38</v>
      </c>
      <c r="K38" s="40">
        <f>SUM(K11:K37)</f>
        <v>0</v>
      </c>
      <c r="L38" s="40">
        <f>SUM(L11:L37)</f>
        <v>0</v>
      </c>
      <c r="M38" s="40">
        <f>SUM(M11:M37)</f>
        <v>0</v>
      </c>
      <c r="N38" s="40">
        <f>SUM(N11:N37)</f>
        <v>0</v>
      </c>
      <c r="O38" s="41">
        <f>SUM(O11:O37)</f>
        <v>0</v>
      </c>
    </row>
    <row r="39" spans="1:15" x14ac:dyDescent="0.2">
      <c r="J39" s="14"/>
      <c r="K39" s="56"/>
      <c r="L39" s="56"/>
      <c r="M39" s="56"/>
      <c r="N39" s="56"/>
      <c r="O39" s="57"/>
    </row>
    <row r="40" spans="1:15" x14ac:dyDescent="0.2">
      <c r="B40" s="42"/>
      <c r="E40" s="43"/>
    </row>
    <row r="41" spans="1:15" x14ac:dyDescent="0.2">
      <c r="E41" s="43"/>
    </row>
  </sheetData>
  <mergeCells count="6">
    <mergeCell ref="K8:O8"/>
    <mergeCell ref="A8:A9"/>
    <mergeCell ref="B8:B9"/>
    <mergeCell ref="C8:C9"/>
    <mergeCell ref="D8:D9"/>
    <mergeCell ref="E8:J8"/>
  </mergeCells>
  <pageMargins left="0.39370078740157483" right="0.35433070866141736" top="1.0236220472440944" bottom="0.51" header="0.51181102362204722" footer="0.15748031496062992"/>
  <pageSetup paperSize="9" orientation="landscape" horizontalDpi="4294967292" verticalDpi="360" r:id="rId1"/>
  <headerFooter alignWithMargins="0">
    <oddHeader>&amp;C&amp;12LOKĀLĀ TĀME Nr. 2-2
&amp;"Arial,Bold"&amp;USPIEDKANALIZĀCIJA K1S BALTEZERA IELĀ.</oddHeader>
    <oddFooter>&amp;C&amp;8&amp;P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zoomScaleNormal="100" workbookViewId="0">
      <selection activeCell="B57" sqref="B57"/>
    </sheetView>
  </sheetViews>
  <sheetFormatPr defaultRowHeight="12.75" x14ac:dyDescent="0.2"/>
  <cols>
    <col min="1" max="1" width="5.7109375" style="3" customWidth="1"/>
    <col min="2" max="2" width="37.5703125" style="1" customWidth="1"/>
    <col min="3" max="3" width="6" style="2" customWidth="1"/>
    <col min="4" max="4" width="6.85546875" style="3" customWidth="1"/>
    <col min="5" max="5" width="6.28515625" style="3" customWidth="1"/>
    <col min="6" max="6" width="5.140625" style="4" customWidth="1"/>
    <col min="7" max="7" width="7.85546875" style="5" customWidth="1"/>
    <col min="8" max="8" width="8.5703125" style="5" customWidth="1"/>
    <col min="9" max="9" width="6.28515625" style="5" customWidth="1"/>
    <col min="10" max="14" width="8.42578125" style="5" customWidth="1"/>
    <col min="15" max="15" width="9.42578125" style="6" customWidth="1"/>
    <col min="16" max="16384" width="9.140625" style="6"/>
  </cols>
  <sheetData>
    <row r="1" spans="1:16" ht="14.25" x14ac:dyDescent="0.2">
      <c r="A1" s="45" t="s">
        <v>1</v>
      </c>
      <c r="B1" s="46"/>
      <c r="C1" s="66" t="s">
        <v>135</v>
      </c>
      <c r="D1" s="47"/>
      <c r="E1" s="47"/>
      <c r="F1" s="48"/>
      <c r="G1" s="49"/>
      <c r="H1" s="49"/>
      <c r="I1" s="49"/>
      <c r="J1" s="49"/>
      <c r="K1" s="49"/>
      <c r="L1" s="49"/>
      <c r="M1" s="49"/>
      <c r="N1" s="49"/>
      <c r="O1" s="50"/>
    </row>
    <row r="2" spans="1:16" ht="15" x14ac:dyDescent="0.2">
      <c r="A2" s="45" t="s">
        <v>2</v>
      </c>
      <c r="B2" s="46"/>
      <c r="C2" s="60" t="s">
        <v>40</v>
      </c>
      <c r="D2" s="47"/>
      <c r="E2" s="47"/>
      <c r="F2" s="48"/>
      <c r="G2" s="49"/>
      <c r="H2" s="49"/>
      <c r="I2" s="49"/>
      <c r="J2" s="49"/>
      <c r="K2" s="49"/>
      <c r="L2" s="49"/>
      <c r="M2" s="49"/>
      <c r="N2" s="49"/>
      <c r="O2" s="50"/>
    </row>
    <row r="3" spans="1:16" ht="15" x14ac:dyDescent="0.2">
      <c r="A3" s="45"/>
      <c r="B3" s="46"/>
      <c r="C3" s="60" t="s">
        <v>41</v>
      </c>
      <c r="D3" s="47"/>
      <c r="E3" s="47"/>
      <c r="F3" s="48"/>
      <c r="G3" s="49"/>
      <c r="H3" s="49"/>
      <c r="I3" s="49"/>
      <c r="J3" s="49"/>
      <c r="K3" s="49"/>
      <c r="L3" s="49"/>
      <c r="M3" s="49"/>
      <c r="N3" s="49"/>
      <c r="O3" s="50"/>
    </row>
    <row r="4" spans="1:16" ht="15" x14ac:dyDescent="0.2">
      <c r="A4" s="45" t="s">
        <v>3</v>
      </c>
      <c r="B4" s="46"/>
      <c r="C4" s="60" t="s">
        <v>39</v>
      </c>
      <c r="D4" s="47"/>
      <c r="E4" s="47"/>
      <c r="F4" s="48"/>
      <c r="G4" s="49"/>
      <c r="H4" s="49"/>
      <c r="I4" s="49"/>
      <c r="J4" s="49"/>
      <c r="K4" s="49"/>
      <c r="L4" s="49"/>
      <c r="M4" s="49"/>
      <c r="N4" s="49"/>
      <c r="O4" s="50"/>
    </row>
    <row r="5" spans="1:16" ht="14.25" x14ac:dyDescent="0.2">
      <c r="A5" s="45" t="s">
        <v>4</v>
      </c>
      <c r="B5" s="46"/>
      <c r="C5" s="51"/>
      <c r="D5" s="47"/>
      <c r="E5" s="47"/>
      <c r="F5" s="48"/>
      <c r="G5" s="49"/>
      <c r="H5" s="49"/>
      <c r="I5" s="49"/>
      <c r="J5" s="49"/>
      <c r="K5" s="49"/>
      <c r="L5" s="49"/>
      <c r="M5" s="49"/>
      <c r="N5" s="49"/>
      <c r="O5" s="50"/>
    </row>
    <row r="6" spans="1:16" ht="14.25" x14ac:dyDescent="0.2">
      <c r="A6" s="45" t="s">
        <v>150</v>
      </c>
      <c r="B6" s="46"/>
      <c r="C6" s="52"/>
      <c r="D6" s="47"/>
      <c r="E6" s="47"/>
      <c r="F6" s="48"/>
      <c r="G6" s="49"/>
      <c r="H6" s="49"/>
      <c r="I6" s="49"/>
      <c r="J6" s="49"/>
      <c r="K6" s="49"/>
      <c r="L6" s="49"/>
      <c r="M6" s="49"/>
      <c r="N6" s="53" t="s">
        <v>27</v>
      </c>
      <c r="O6" s="106">
        <f>O50</f>
        <v>0</v>
      </c>
    </row>
    <row r="7" spans="1:16" ht="14.25" x14ac:dyDescent="0.2">
      <c r="A7" s="10" t="s">
        <v>199</v>
      </c>
      <c r="B7" s="46"/>
      <c r="C7" s="52"/>
      <c r="D7" s="47"/>
      <c r="E7" s="47"/>
      <c r="F7" s="48"/>
      <c r="G7" s="49"/>
      <c r="H7" s="49"/>
      <c r="I7" s="49"/>
      <c r="J7" s="49"/>
      <c r="K7" s="49"/>
      <c r="L7" s="49"/>
      <c r="M7" s="49"/>
      <c r="N7" s="49"/>
      <c r="O7" s="50"/>
    </row>
    <row r="8" spans="1:16" ht="20.25" customHeight="1" x14ac:dyDescent="0.2">
      <c r="A8" s="194" t="s">
        <v>5</v>
      </c>
      <c r="B8" s="209" t="s">
        <v>36</v>
      </c>
      <c r="C8" s="207" t="s">
        <v>6</v>
      </c>
      <c r="D8" s="194" t="s">
        <v>7</v>
      </c>
      <c r="E8" s="204" t="s">
        <v>8</v>
      </c>
      <c r="F8" s="204"/>
      <c r="G8" s="204"/>
      <c r="H8" s="204"/>
      <c r="I8" s="204"/>
      <c r="J8" s="206"/>
      <c r="K8" s="205" t="s">
        <v>11</v>
      </c>
      <c r="L8" s="204"/>
      <c r="M8" s="204"/>
      <c r="N8" s="204"/>
      <c r="O8" s="206"/>
      <c r="P8" s="9"/>
    </row>
    <row r="9" spans="1:16" ht="78.75" customHeight="1" x14ac:dyDescent="0.2">
      <c r="A9" s="195"/>
      <c r="B9" s="210"/>
      <c r="C9" s="208"/>
      <c r="D9" s="195"/>
      <c r="E9" s="7" t="s">
        <v>9</v>
      </c>
      <c r="F9" s="7" t="s">
        <v>28</v>
      </c>
      <c r="G9" s="8" t="s">
        <v>29</v>
      </c>
      <c r="H9" s="8" t="s">
        <v>34</v>
      </c>
      <c r="I9" s="8" t="s">
        <v>30</v>
      </c>
      <c r="J9" s="8" t="s">
        <v>31</v>
      </c>
      <c r="K9" s="8" t="s">
        <v>10</v>
      </c>
      <c r="L9" s="8" t="s">
        <v>29</v>
      </c>
      <c r="M9" s="8" t="s">
        <v>34</v>
      </c>
      <c r="N9" s="8" t="s">
        <v>30</v>
      </c>
      <c r="O9" s="8" t="s">
        <v>32</v>
      </c>
    </row>
    <row r="10" spans="1:16" x14ac:dyDescent="0.2">
      <c r="A10" s="16"/>
      <c r="B10" s="31"/>
      <c r="C10" s="32"/>
      <c r="D10" s="24"/>
      <c r="E10" s="33"/>
      <c r="F10" s="28"/>
      <c r="G10" s="30"/>
      <c r="H10" s="30"/>
      <c r="I10" s="34"/>
      <c r="J10" s="30"/>
      <c r="K10" s="34"/>
      <c r="L10" s="30"/>
      <c r="M10" s="34"/>
      <c r="N10" s="30"/>
      <c r="O10" s="35"/>
    </row>
    <row r="11" spans="1:16" s="112" customFormat="1" x14ac:dyDescent="0.2">
      <c r="A11" s="126"/>
      <c r="B11" s="139" t="s">
        <v>151</v>
      </c>
      <c r="C11" s="140"/>
      <c r="D11" s="141"/>
      <c r="E11" s="107"/>
      <c r="F11" s="108"/>
      <c r="G11" s="109"/>
      <c r="H11" s="110"/>
      <c r="I11" s="109"/>
      <c r="J11" s="109"/>
      <c r="K11" s="111"/>
      <c r="L11" s="108"/>
      <c r="M11" s="108"/>
      <c r="N11" s="108"/>
      <c r="O11" s="108"/>
    </row>
    <row r="12" spans="1:16" s="65" customFormat="1" x14ac:dyDescent="0.2">
      <c r="A12" s="126">
        <v>1</v>
      </c>
      <c r="B12" s="162" t="s">
        <v>152</v>
      </c>
      <c r="C12" s="128"/>
      <c r="D12" s="120"/>
      <c r="E12" s="163"/>
      <c r="F12" s="149"/>
      <c r="G12" s="156"/>
      <c r="H12" s="102"/>
      <c r="I12" s="164"/>
      <c r="J12" s="102"/>
      <c r="K12" s="150"/>
      <c r="L12" s="149"/>
      <c r="M12" s="149"/>
      <c r="N12" s="149"/>
      <c r="O12" s="149"/>
    </row>
    <row r="13" spans="1:16" s="65" customFormat="1" x14ac:dyDescent="0.2">
      <c r="A13" s="118" t="s">
        <v>74</v>
      </c>
      <c r="B13" s="165" t="s">
        <v>153</v>
      </c>
      <c r="C13" s="166" t="s">
        <v>154</v>
      </c>
      <c r="D13" s="166">
        <v>1</v>
      </c>
      <c r="E13" s="153"/>
      <c r="F13" s="101"/>
      <c r="G13" s="101"/>
      <c r="H13" s="149"/>
      <c r="I13" s="105"/>
      <c r="J13" s="54"/>
      <c r="K13" s="105"/>
      <c r="L13" s="54"/>
      <c r="M13" s="105"/>
      <c r="N13" s="54"/>
      <c r="O13" s="54"/>
    </row>
    <row r="14" spans="1:16" s="65" customFormat="1" ht="38.25" x14ac:dyDescent="0.2">
      <c r="A14" s="118" t="s">
        <v>75</v>
      </c>
      <c r="B14" s="167" t="s">
        <v>155</v>
      </c>
      <c r="C14" s="166" t="s">
        <v>44</v>
      </c>
      <c r="D14" s="166">
        <v>3</v>
      </c>
      <c r="E14" s="153"/>
      <c r="F14" s="101"/>
      <c r="G14" s="101"/>
      <c r="H14" s="149"/>
      <c r="I14" s="105"/>
      <c r="J14" s="54"/>
      <c r="K14" s="105"/>
      <c r="L14" s="54"/>
      <c r="M14" s="105"/>
      <c r="N14" s="54"/>
      <c r="O14" s="54"/>
    </row>
    <row r="15" spans="1:16" s="65" customFormat="1" ht="25.5" x14ac:dyDescent="0.2">
      <c r="A15" s="118" t="s">
        <v>76</v>
      </c>
      <c r="B15" s="168" t="s">
        <v>156</v>
      </c>
      <c r="C15" s="169" t="s">
        <v>44</v>
      </c>
      <c r="D15" s="170">
        <v>3</v>
      </c>
      <c r="E15" s="153"/>
      <c r="F15" s="101"/>
      <c r="G15" s="101"/>
      <c r="H15" s="149"/>
      <c r="I15" s="105"/>
      <c r="J15" s="54"/>
      <c r="K15" s="105"/>
      <c r="L15" s="54"/>
      <c r="M15" s="105"/>
      <c r="N15" s="54"/>
      <c r="O15" s="54"/>
    </row>
    <row r="16" spans="1:16" s="65" customFormat="1" ht="25.5" x14ac:dyDescent="0.2">
      <c r="A16" s="118" t="s">
        <v>77</v>
      </c>
      <c r="B16" s="168" t="s">
        <v>157</v>
      </c>
      <c r="C16" s="169" t="s">
        <v>44</v>
      </c>
      <c r="D16" s="170">
        <v>3</v>
      </c>
      <c r="E16" s="153"/>
      <c r="F16" s="101"/>
      <c r="G16" s="101"/>
      <c r="H16" s="149"/>
      <c r="I16" s="105"/>
      <c r="J16" s="54"/>
      <c r="K16" s="105"/>
      <c r="L16" s="54"/>
      <c r="M16" s="105"/>
      <c r="N16" s="54"/>
      <c r="O16" s="54"/>
    </row>
    <row r="17" spans="1:15" s="65" customFormat="1" x14ac:dyDescent="0.2">
      <c r="A17" s="118" t="s">
        <v>78</v>
      </c>
      <c r="B17" s="168" t="s">
        <v>158</v>
      </c>
      <c r="C17" s="169" t="s">
        <v>159</v>
      </c>
      <c r="D17" s="170">
        <v>3</v>
      </c>
      <c r="E17" s="148"/>
      <c r="F17" s="101"/>
      <c r="G17" s="105"/>
      <c r="H17" s="149"/>
      <c r="I17" s="150"/>
      <c r="J17" s="54"/>
      <c r="K17" s="105"/>
      <c r="L17" s="54"/>
      <c r="M17" s="105"/>
      <c r="N17" s="54"/>
      <c r="O17" s="54"/>
    </row>
    <row r="18" spans="1:15" s="65" customFormat="1" ht="25.5" x14ac:dyDescent="0.2">
      <c r="A18" s="118" t="s">
        <v>79</v>
      </c>
      <c r="B18" s="171" t="s">
        <v>160</v>
      </c>
      <c r="C18" s="172" t="s">
        <v>44</v>
      </c>
      <c r="D18" s="173">
        <v>3</v>
      </c>
      <c r="E18" s="153"/>
      <c r="F18" s="101"/>
      <c r="G18" s="101"/>
      <c r="H18" s="149"/>
      <c r="I18" s="105"/>
      <c r="J18" s="54"/>
      <c r="K18" s="105"/>
      <c r="L18" s="54"/>
      <c r="M18" s="105"/>
      <c r="N18" s="54"/>
      <c r="O18" s="54"/>
    </row>
    <row r="19" spans="1:15" s="154" customFormat="1" ht="25.5" x14ac:dyDescent="0.2">
      <c r="A19" s="118" t="s">
        <v>80</v>
      </c>
      <c r="B19" s="171" t="s">
        <v>161</v>
      </c>
      <c r="C19" s="172" t="s">
        <v>154</v>
      </c>
      <c r="D19" s="173">
        <v>2</v>
      </c>
      <c r="E19" s="153"/>
      <c r="F19" s="101"/>
      <c r="G19" s="101"/>
      <c r="H19" s="149"/>
      <c r="I19" s="105"/>
      <c r="J19" s="54"/>
      <c r="K19" s="105"/>
      <c r="L19" s="54"/>
      <c r="M19" s="105"/>
      <c r="N19" s="54"/>
      <c r="O19" s="54"/>
    </row>
    <row r="20" spans="1:15" s="154" customFormat="1" ht="25.5" x14ac:dyDescent="0.2">
      <c r="A20" s="118" t="s">
        <v>81</v>
      </c>
      <c r="B20" s="168" t="s">
        <v>162</v>
      </c>
      <c r="C20" s="169" t="s">
        <v>154</v>
      </c>
      <c r="D20" s="169">
        <v>1</v>
      </c>
      <c r="E20" s="153"/>
      <c r="F20" s="101"/>
      <c r="G20" s="101"/>
      <c r="H20" s="149"/>
      <c r="I20" s="105"/>
      <c r="J20" s="54"/>
      <c r="K20" s="105"/>
      <c r="L20" s="54"/>
      <c r="M20" s="105"/>
      <c r="N20" s="54"/>
      <c r="O20" s="54"/>
    </row>
    <row r="21" spans="1:15" s="154" customFormat="1" ht="38.25" x14ac:dyDescent="0.2">
      <c r="A21" s="118" t="s">
        <v>82</v>
      </c>
      <c r="B21" s="174" t="s">
        <v>163</v>
      </c>
      <c r="C21" s="172" t="s">
        <v>154</v>
      </c>
      <c r="D21" s="173">
        <v>1</v>
      </c>
      <c r="E21" s="153"/>
      <c r="F21" s="101"/>
      <c r="G21" s="101"/>
      <c r="H21" s="149"/>
      <c r="I21" s="105"/>
      <c r="J21" s="54"/>
      <c r="K21" s="105"/>
      <c r="L21" s="54"/>
      <c r="M21" s="105"/>
      <c r="N21" s="54"/>
      <c r="O21" s="54"/>
    </row>
    <row r="22" spans="1:15" s="154" customFormat="1" x14ac:dyDescent="0.2">
      <c r="A22" s="118" t="s">
        <v>119</v>
      </c>
      <c r="B22" s="175" t="s">
        <v>164</v>
      </c>
      <c r="C22" s="173" t="s">
        <v>165</v>
      </c>
      <c r="D22" s="173">
        <v>3</v>
      </c>
      <c r="E22" s="153"/>
      <c r="F22" s="101"/>
      <c r="G22" s="101"/>
      <c r="H22" s="149"/>
      <c r="I22" s="105"/>
      <c r="J22" s="54"/>
      <c r="K22" s="105"/>
      <c r="L22" s="54"/>
      <c r="M22" s="105"/>
      <c r="N22" s="54"/>
      <c r="O22" s="54"/>
    </row>
    <row r="23" spans="1:15" s="154" customFormat="1" x14ac:dyDescent="0.2">
      <c r="A23" s="118" t="s">
        <v>167</v>
      </c>
      <c r="B23" s="175" t="s">
        <v>166</v>
      </c>
      <c r="C23" s="173" t="s">
        <v>165</v>
      </c>
      <c r="D23" s="173">
        <v>1</v>
      </c>
      <c r="E23" s="153"/>
      <c r="F23" s="101"/>
      <c r="G23" s="101"/>
      <c r="H23" s="149"/>
      <c r="I23" s="105"/>
      <c r="J23" s="54"/>
      <c r="K23" s="105"/>
      <c r="L23" s="54"/>
      <c r="M23" s="105"/>
      <c r="N23" s="54"/>
      <c r="O23" s="54"/>
    </row>
    <row r="24" spans="1:15" s="154" customFormat="1" ht="25.5" x14ac:dyDescent="0.2">
      <c r="A24" s="118" t="s">
        <v>169</v>
      </c>
      <c r="B24" s="175" t="s">
        <v>168</v>
      </c>
      <c r="C24" s="173" t="s">
        <v>165</v>
      </c>
      <c r="D24" s="173">
        <v>1</v>
      </c>
      <c r="E24" s="153"/>
      <c r="F24" s="101"/>
      <c r="G24" s="101"/>
      <c r="H24" s="149"/>
      <c r="I24" s="105"/>
      <c r="J24" s="54"/>
      <c r="K24" s="105"/>
      <c r="L24" s="54"/>
      <c r="M24" s="105"/>
      <c r="N24" s="54"/>
      <c r="O24" s="54"/>
    </row>
    <row r="25" spans="1:15" s="181" customFormat="1" x14ac:dyDescent="0.2">
      <c r="A25" s="140">
        <v>2</v>
      </c>
      <c r="B25" s="176" t="s">
        <v>170</v>
      </c>
      <c r="C25" s="177"/>
      <c r="D25" s="140"/>
      <c r="E25" s="178"/>
      <c r="F25" s="110"/>
      <c r="G25" s="179"/>
      <c r="H25" s="180"/>
      <c r="I25" s="179"/>
      <c r="J25" s="180"/>
      <c r="K25" s="179"/>
      <c r="L25" s="180"/>
      <c r="M25" s="179"/>
      <c r="N25" s="180"/>
      <c r="O25" s="180"/>
    </row>
    <row r="26" spans="1:15" s="181" customFormat="1" x14ac:dyDescent="0.2">
      <c r="A26" s="131" t="s">
        <v>83</v>
      </c>
      <c r="B26" s="182" t="s">
        <v>171</v>
      </c>
      <c r="C26" s="172" t="s">
        <v>44</v>
      </c>
      <c r="D26" s="172">
        <v>5</v>
      </c>
      <c r="E26" s="153"/>
      <c r="F26" s="101"/>
      <c r="G26" s="101"/>
      <c r="H26" s="149"/>
      <c r="I26" s="105"/>
      <c r="J26" s="54"/>
      <c r="K26" s="105"/>
      <c r="L26" s="54"/>
      <c r="M26" s="105"/>
      <c r="N26" s="54"/>
      <c r="O26" s="54"/>
    </row>
    <row r="27" spans="1:15" s="181" customFormat="1" ht="14.25" x14ac:dyDescent="0.2">
      <c r="A27" s="131" t="s">
        <v>84</v>
      </c>
      <c r="B27" s="183" t="s">
        <v>172</v>
      </c>
      <c r="C27" s="172" t="s">
        <v>165</v>
      </c>
      <c r="D27" s="184">
        <v>2</v>
      </c>
      <c r="E27" s="153"/>
      <c r="F27" s="101"/>
      <c r="G27" s="101"/>
      <c r="H27" s="149"/>
      <c r="I27" s="105"/>
      <c r="J27" s="54"/>
      <c r="K27" s="105"/>
      <c r="L27" s="54"/>
      <c r="M27" s="105"/>
      <c r="N27" s="54"/>
      <c r="O27" s="54"/>
    </row>
    <row r="28" spans="1:15" s="181" customFormat="1" x14ac:dyDescent="0.2">
      <c r="A28" s="131" t="s">
        <v>85</v>
      </c>
      <c r="B28" s="182" t="s">
        <v>173</v>
      </c>
      <c r="C28" s="172" t="s">
        <v>165</v>
      </c>
      <c r="D28" s="172">
        <v>2</v>
      </c>
      <c r="E28" s="153"/>
      <c r="F28" s="101"/>
      <c r="G28" s="101"/>
      <c r="H28" s="149"/>
      <c r="I28" s="105"/>
      <c r="J28" s="54"/>
      <c r="K28" s="105"/>
      <c r="L28" s="54"/>
      <c r="M28" s="105"/>
      <c r="N28" s="54"/>
      <c r="O28" s="54"/>
    </row>
    <row r="29" spans="1:15" s="181" customFormat="1" ht="38.25" x14ac:dyDescent="0.2">
      <c r="A29" s="131" t="s">
        <v>86</v>
      </c>
      <c r="B29" s="185" t="s">
        <v>174</v>
      </c>
      <c r="C29" s="172" t="s">
        <v>165</v>
      </c>
      <c r="D29" s="184">
        <v>2</v>
      </c>
      <c r="E29" s="153"/>
      <c r="F29" s="101"/>
      <c r="G29" s="101"/>
      <c r="H29" s="149"/>
      <c r="I29" s="105"/>
      <c r="J29" s="54"/>
      <c r="K29" s="105"/>
      <c r="L29" s="54"/>
      <c r="M29" s="105"/>
      <c r="N29" s="54"/>
      <c r="O29" s="54"/>
    </row>
    <row r="30" spans="1:15" s="181" customFormat="1" ht="38.25" x14ac:dyDescent="0.2">
      <c r="A30" s="131" t="s">
        <v>87</v>
      </c>
      <c r="B30" s="185" t="s">
        <v>175</v>
      </c>
      <c r="C30" s="172" t="s">
        <v>44</v>
      </c>
      <c r="D30" s="184">
        <v>2</v>
      </c>
      <c r="E30" s="153"/>
      <c r="F30" s="101"/>
      <c r="G30" s="101"/>
      <c r="H30" s="149"/>
      <c r="I30" s="105"/>
      <c r="J30" s="54"/>
      <c r="K30" s="105"/>
      <c r="L30" s="54"/>
      <c r="M30" s="105"/>
      <c r="N30" s="54"/>
      <c r="O30" s="54"/>
    </row>
    <row r="31" spans="1:15" s="181" customFormat="1" ht="38.25" x14ac:dyDescent="0.2">
      <c r="A31" s="131" t="s">
        <v>88</v>
      </c>
      <c r="B31" s="185" t="s">
        <v>176</v>
      </c>
      <c r="C31" s="172" t="s">
        <v>44</v>
      </c>
      <c r="D31" s="184">
        <v>2</v>
      </c>
      <c r="E31" s="153"/>
      <c r="F31" s="101"/>
      <c r="G31" s="101"/>
      <c r="H31" s="149"/>
      <c r="I31" s="105"/>
      <c r="J31" s="54"/>
      <c r="K31" s="105"/>
      <c r="L31" s="54"/>
      <c r="M31" s="105"/>
      <c r="N31" s="54"/>
      <c r="O31" s="54"/>
    </row>
    <row r="32" spans="1:15" s="181" customFormat="1" ht="25.5" x14ac:dyDescent="0.2">
      <c r="A32" s="131" t="s">
        <v>89</v>
      </c>
      <c r="B32" s="186" t="s">
        <v>178</v>
      </c>
      <c r="C32" s="187" t="s">
        <v>177</v>
      </c>
      <c r="D32" s="187">
        <v>1</v>
      </c>
      <c r="E32" s="153"/>
      <c r="F32" s="101"/>
      <c r="G32" s="101"/>
      <c r="H32" s="149"/>
      <c r="I32" s="105"/>
      <c r="J32" s="54"/>
      <c r="K32" s="105"/>
      <c r="L32" s="54"/>
      <c r="M32" s="105"/>
      <c r="N32" s="54"/>
      <c r="O32" s="54"/>
    </row>
    <row r="33" spans="1:15" s="181" customFormat="1" x14ac:dyDescent="0.2">
      <c r="A33" s="131" t="s">
        <v>90</v>
      </c>
      <c r="B33" s="186" t="s">
        <v>180</v>
      </c>
      <c r="C33" s="187" t="s">
        <v>44</v>
      </c>
      <c r="D33" s="188" t="s">
        <v>179</v>
      </c>
      <c r="E33" s="153"/>
      <c r="F33" s="101"/>
      <c r="G33" s="101"/>
      <c r="H33" s="149"/>
      <c r="I33" s="105"/>
      <c r="J33" s="54"/>
      <c r="K33" s="105"/>
      <c r="L33" s="54"/>
      <c r="M33" s="105"/>
      <c r="N33" s="54"/>
      <c r="O33" s="54"/>
    </row>
    <row r="34" spans="1:15" s="181" customFormat="1" ht="25.5" x14ac:dyDescent="0.2">
      <c r="A34" s="131" t="s">
        <v>91</v>
      </c>
      <c r="B34" s="186" t="s">
        <v>181</v>
      </c>
      <c r="C34" s="187" t="s">
        <v>154</v>
      </c>
      <c r="D34" s="187">
        <v>3</v>
      </c>
      <c r="E34" s="153"/>
      <c r="F34" s="101"/>
      <c r="G34" s="101"/>
      <c r="H34" s="149"/>
      <c r="I34" s="105"/>
      <c r="J34" s="54"/>
      <c r="K34" s="105"/>
      <c r="L34" s="54"/>
      <c r="M34" s="105"/>
      <c r="N34" s="54"/>
      <c r="O34" s="54"/>
    </row>
    <row r="35" spans="1:15" s="181" customFormat="1" x14ac:dyDescent="0.2">
      <c r="A35" s="131" t="s">
        <v>92</v>
      </c>
      <c r="B35" s="186" t="s">
        <v>182</v>
      </c>
      <c r="C35" s="187" t="s">
        <v>154</v>
      </c>
      <c r="D35" s="187">
        <v>1</v>
      </c>
      <c r="E35" s="153"/>
      <c r="F35" s="101"/>
      <c r="G35" s="101"/>
      <c r="H35" s="149"/>
      <c r="I35" s="105"/>
      <c r="J35" s="54"/>
      <c r="K35" s="105"/>
      <c r="L35" s="54"/>
      <c r="M35" s="105"/>
      <c r="N35" s="54"/>
      <c r="O35" s="54"/>
    </row>
    <row r="36" spans="1:15" s="181" customFormat="1" x14ac:dyDescent="0.2">
      <c r="A36" s="131" t="s">
        <v>93</v>
      </c>
      <c r="B36" s="186" t="s">
        <v>183</v>
      </c>
      <c r="C36" s="187" t="s">
        <v>154</v>
      </c>
      <c r="D36" s="187">
        <v>1</v>
      </c>
      <c r="E36" s="153"/>
      <c r="F36" s="101"/>
      <c r="G36" s="101"/>
      <c r="H36" s="149"/>
      <c r="I36" s="105"/>
      <c r="J36" s="54"/>
      <c r="K36" s="105"/>
      <c r="L36" s="54"/>
      <c r="M36" s="105"/>
      <c r="N36" s="54"/>
      <c r="O36" s="54"/>
    </row>
    <row r="37" spans="1:15" s="181" customFormat="1" ht="14.25" x14ac:dyDescent="0.2">
      <c r="A37" s="131" t="s">
        <v>94</v>
      </c>
      <c r="B37" s="186" t="s">
        <v>184</v>
      </c>
      <c r="C37" s="187" t="s">
        <v>44</v>
      </c>
      <c r="D37" s="187">
        <v>2</v>
      </c>
      <c r="E37" s="153"/>
      <c r="F37" s="101"/>
      <c r="G37" s="101"/>
      <c r="H37" s="149"/>
      <c r="I37" s="105"/>
      <c r="J37" s="54"/>
      <c r="K37" s="105"/>
      <c r="L37" s="54"/>
      <c r="M37" s="105"/>
      <c r="N37" s="54"/>
      <c r="O37" s="54"/>
    </row>
    <row r="38" spans="1:15" s="181" customFormat="1" x14ac:dyDescent="0.2">
      <c r="A38" s="131" t="s">
        <v>95</v>
      </c>
      <c r="B38" s="186" t="s">
        <v>185</v>
      </c>
      <c r="C38" s="187" t="s">
        <v>154</v>
      </c>
      <c r="D38" s="187">
        <v>1</v>
      </c>
      <c r="E38" s="153"/>
      <c r="F38" s="101"/>
      <c r="G38" s="101"/>
      <c r="H38" s="149"/>
      <c r="I38" s="105"/>
      <c r="J38" s="54"/>
      <c r="K38" s="105"/>
      <c r="L38" s="54"/>
      <c r="M38" s="105"/>
      <c r="N38" s="54"/>
      <c r="O38" s="54"/>
    </row>
    <row r="39" spans="1:15" s="181" customFormat="1" x14ac:dyDescent="0.2">
      <c r="A39" s="131" t="s">
        <v>96</v>
      </c>
      <c r="B39" s="186" t="s">
        <v>186</v>
      </c>
      <c r="C39" s="187" t="s">
        <v>154</v>
      </c>
      <c r="D39" s="187">
        <v>3</v>
      </c>
      <c r="E39" s="153"/>
      <c r="F39" s="101"/>
      <c r="G39" s="101"/>
      <c r="H39" s="149"/>
      <c r="I39" s="105"/>
      <c r="J39" s="54"/>
      <c r="K39" s="105"/>
      <c r="L39" s="54"/>
      <c r="M39" s="105"/>
      <c r="N39" s="54"/>
      <c r="O39" s="54"/>
    </row>
    <row r="40" spans="1:15" s="181" customFormat="1" ht="25.5" x14ac:dyDescent="0.2">
      <c r="A40" s="131" t="s">
        <v>97</v>
      </c>
      <c r="B40" s="186" t="s">
        <v>187</v>
      </c>
      <c r="C40" s="187" t="s">
        <v>177</v>
      </c>
      <c r="D40" s="187">
        <v>1</v>
      </c>
      <c r="E40" s="153"/>
      <c r="F40" s="101"/>
      <c r="G40" s="101"/>
      <c r="H40" s="149"/>
      <c r="I40" s="105"/>
      <c r="J40" s="54"/>
      <c r="K40" s="105"/>
      <c r="L40" s="54"/>
      <c r="M40" s="105"/>
      <c r="N40" s="54"/>
      <c r="O40" s="54"/>
    </row>
    <row r="41" spans="1:15" s="181" customFormat="1" x14ac:dyDescent="0.2">
      <c r="A41" s="131" t="s">
        <v>98</v>
      </c>
      <c r="B41" s="183" t="s">
        <v>188</v>
      </c>
      <c r="C41" s="172" t="s">
        <v>154</v>
      </c>
      <c r="D41" s="184">
        <v>1</v>
      </c>
      <c r="E41" s="153"/>
      <c r="F41" s="101"/>
      <c r="G41" s="101"/>
      <c r="H41" s="149"/>
      <c r="I41" s="105"/>
      <c r="J41" s="54"/>
      <c r="K41" s="105"/>
      <c r="L41" s="54"/>
      <c r="M41" s="105"/>
      <c r="N41" s="54"/>
      <c r="O41" s="54"/>
    </row>
    <row r="42" spans="1:15" s="181" customFormat="1" x14ac:dyDescent="0.2">
      <c r="A42" s="131" t="s">
        <v>99</v>
      </c>
      <c r="B42" s="183" t="s">
        <v>189</v>
      </c>
      <c r="C42" s="172" t="s">
        <v>190</v>
      </c>
      <c r="D42" s="184">
        <v>30</v>
      </c>
      <c r="E42" s="153"/>
      <c r="F42" s="101"/>
      <c r="G42" s="101"/>
      <c r="H42" s="149"/>
      <c r="I42" s="105"/>
      <c r="J42" s="54"/>
      <c r="K42" s="105"/>
      <c r="L42" s="54"/>
      <c r="M42" s="105"/>
      <c r="N42" s="54"/>
      <c r="O42" s="54"/>
    </row>
    <row r="43" spans="1:15" s="181" customFormat="1" x14ac:dyDescent="0.2">
      <c r="A43" s="131" t="s">
        <v>120</v>
      </c>
      <c r="B43" s="183" t="s">
        <v>191</v>
      </c>
      <c r="C43" s="172" t="s">
        <v>132</v>
      </c>
      <c r="D43" s="184">
        <v>1</v>
      </c>
      <c r="E43" s="153"/>
      <c r="F43" s="101"/>
      <c r="G43" s="101"/>
      <c r="H43" s="149"/>
      <c r="I43" s="105"/>
      <c r="J43" s="54"/>
      <c r="K43" s="105"/>
      <c r="L43" s="54"/>
      <c r="M43" s="105"/>
      <c r="N43" s="54"/>
      <c r="O43" s="54"/>
    </row>
    <row r="44" spans="1:15" s="181" customFormat="1" x14ac:dyDescent="0.2">
      <c r="A44" s="131" t="s">
        <v>121</v>
      </c>
      <c r="B44" s="183" t="s">
        <v>192</v>
      </c>
      <c r="C44" s="172" t="s">
        <v>132</v>
      </c>
      <c r="D44" s="184">
        <v>1</v>
      </c>
      <c r="E44" s="153"/>
      <c r="F44" s="101"/>
      <c r="G44" s="101"/>
      <c r="H44" s="149"/>
      <c r="I44" s="105"/>
      <c r="J44" s="54"/>
      <c r="K44" s="105"/>
      <c r="L44" s="54"/>
      <c r="M44" s="105"/>
      <c r="N44" s="54"/>
      <c r="O44" s="54"/>
    </row>
    <row r="45" spans="1:15" s="181" customFormat="1" x14ac:dyDescent="0.2">
      <c r="A45" s="118"/>
      <c r="B45" s="189" t="s">
        <v>193</v>
      </c>
      <c r="C45" s="190"/>
      <c r="D45" s="190"/>
      <c r="E45" s="191"/>
      <c r="F45" s="156"/>
      <c r="G45" s="150"/>
      <c r="H45" s="149"/>
      <c r="I45" s="150"/>
      <c r="J45" s="149"/>
      <c r="K45" s="150"/>
      <c r="L45" s="149"/>
      <c r="M45" s="150"/>
      <c r="N45" s="149"/>
      <c r="O45" s="149"/>
    </row>
    <row r="46" spans="1:15" s="181" customFormat="1" x14ac:dyDescent="0.2">
      <c r="A46" s="126">
        <v>3</v>
      </c>
      <c r="B46" s="189" t="s">
        <v>152</v>
      </c>
      <c r="C46" s="190"/>
      <c r="D46" s="190"/>
      <c r="E46" s="191"/>
      <c r="F46" s="156"/>
      <c r="G46" s="150"/>
      <c r="H46" s="149"/>
      <c r="I46" s="150"/>
      <c r="J46" s="149"/>
      <c r="K46" s="150"/>
      <c r="L46" s="149"/>
      <c r="M46" s="150"/>
      <c r="N46" s="149"/>
      <c r="O46" s="149"/>
    </row>
    <row r="47" spans="1:15" s="181" customFormat="1" x14ac:dyDescent="0.2">
      <c r="A47" s="118" t="s">
        <v>197</v>
      </c>
      <c r="B47" s="192" t="s">
        <v>194</v>
      </c>
      <c r="C47" s="187" t="s">
        <v>44</v>
      </c>
      <c r="D47" s="188" t="s">
        <v>179</v>
      </c>
      <c r="E47" s="153"/>
      <c r="F47" s="101"/>
      <c r="G47" s="101"/>
      <c r="H47" s="149"/>
      <c r="I47" s="105"/>
      <c r="J47" s="54"/>
      <c r="K47" s="105"/>
      <c r="L47" s="54"/>
      <c r="M47" s="105"/>
      <c r="N47" s="54"/>
      <c r="O47" s="54"/>
    </row>
    <row r="48" spans="1:15" s="181" customFormat="1" x14ac:dyDescent="0.2">
      <c r="A48" s="118" t="s">
        <v>198</v>
      </c>
      <c r="B48" s="192" t="s">
        <v>195</v>
      </c>
      <c r="C48" s="187" t="s">
        <v>196</v>
      </c>
      <c r="D48" s="187">
        <v>1</v>
      </c>
      <c r="E48" s="153"/>
      <c r="F48" s="101"/>
      <c r="G48" s="101"/>
      <c r="H48" s="149"/>
      <c r="I48" s="105"/>
      <c r="J48" s="54"/>
      <c r="K48" s="105"/>
      <c r="L48" s="54"/>
      <c r="M48" s="105"/>
      <c r="N48" s="54"/>
      <c r="O48" s="54"/>
    </row>
    <row r="49" spans="1:15" s="36" customFormat="1" x14ac:dyDescent="0.2">
      <c r="A49" s="114"/>
      <c r="B49" s="115"/>
      <c r="C49" s="116"/>
      <c r="D49" s="114"/>
      <c r="E49" s="117"/>
      <c r="F49" s="37"/>
      <c r="G49" s="38"/>
      <c r="H49" s="38"/>
      <c r="I49" s="39"/>
      <c r="J49" s="38"/>
      <c r="K49" s="39"/>
      <c r="L49" s="38"/>
      <c r="M49" s="39"/>
      <c r="N49" s="38"/>
      <c r="O49" s="55"/>
    </row>
    <row r="50" spans="1:15" x14ac:dyDescent="0.2">
      <c r="J50" s="14" t="s">
        <v>38</v>
      </c>
      <c r="K50" s="40">
        <f>SUM(K11:K49)</f>
        <v>0</v>
      </c>
      <c r="L50" s="40">
        <f>SUM(L11:L49)</f>
        <v>0</v>
      </c>
      <c r="M50" s="40">
        <f>SUM(M11:M49)</f>
        <v>0</v>
      </c>
      <c r="N50" s="40">
        <f>SUM(N11:N49)</f>
        <v>0</v>
      </c>
      <c r="O50" s="41">
        <f>SUM(O11:O49)</f>
        <v>0</v>
      </c>
    </row>
    <row r="51" spans="1:15" x14ac:dyDescent="0.2">
      <c r="J51" s="14"/>
      <c r="K51" s="56"/>
      <c r="L51" s="56"/>
      <c r="M51" s="56"/>
      <c r="N51" s="56"/>
      <c r="O51" s="57"/>
    </row>
    <row r="52" spans="1:15" x14ac:dyDescent="0.2">
      <c r="B52" s="42"/>
      <c r="E52" s="43"/>
    </row>
    <row r="53" spans="1:15" x14ac:dyDescent="0.2">
      <c r="E53" s="43"/>
    </row>
  </sheetData>
  <mergeCells count="6">
    <mergeCell ref="K8:O8"/>
    <mergeCell ref="A8:A9"/>
    <mergeCell ref="B8:B9"/>
    <mergeCell ref="C8:C9"/>
    <mergeCell ref="D8:D9"/>
    <mergeCell ref="E8:J8"/>
  </mergeCells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Header>&amp;C&amp;12LOKĀLĀ TĀME Nr. 2-3
&amp;"Arial,Bold"&amp;UELEKTROAPGĀDE KSS LĪBIEŠU IELĀ.</oddHeader>
    <oddFooter>&amp;C&amp;8&amp;P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KOPT</vt:lpstr>
      <vt:lpstr>KOPS</vt:lpstr>
      <vt:lpstr>K1 Baltezera</vt:lpstr>
      <vt:lpstr>K1S Baltezera</vt:lpstr>
      <vt:lpstr>ELT Baltezera</vt:lpstr>
      <vt:lpstr>'ELT Baltezera'!Print_Area</vt:lpstr>
      <vt:lpstr>'K1 Baltezera'!Print_Area</vt:lpstr>
      <vt:lpstr>'K1S Baltezera'!Print_Area</vt:lpstr>
      <vt:lpstr>KOPS!Print_Area</vt:lpstr>
      <vt:lpstr>KOPT!Print_Area</vt:lpstr>
      <vt:lpstr>'ELT Baltezera'!Print_Titles</vt:lpstr>
      <vt:lpstr>'K1 Baltezera'!Print_Titles</vt:lpstr>
      <vt:lpstr>'K1S Baltezera'!Print_Titles</vt:lpstr>
      <vt:lpstr>KOPS!Print_Titles</vt:lpstr>
      <vt:lpstr>KOPT!Print_Titles</vt:lpstr>
    </vt:vector>
  </TitlesOfParts>
  <Company>Universe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Gundars</cp:lastModifiedBy>
  <cp:lastPrinted>2018-03-27T08:14:58Z</cp:lastPrinted>
  <dcterms:created xsi:type="dcterms:W3CDTF">1999-12-06T13:05:42Z</dcterms:created>
  <dcterms:modified xsi:type="dcterms:W3CDTF">2018-03-28T06:31:01Z</dcterms:modified>
</cp:coreProperties>
</file>